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3\DOCS TRIBUNAL 2023\INFORMES MENSUALES\ABRIL 2023\"/>
    </mc:Choice>
  </mc:AlternateContent>
  <xr:revisionPtr revIDLastSave="0" documentId="13_ncr:1_{E7784116-DDA1-47AD-BB2A-5794C399B665}" xr6:coauthVersionLast="47" xr6:coauthVersionMax="47" xr10:uidLastSave="{00000000-0000-0000-0000-000000000000}"/>
  <bookViews>
    <workbookView xWindow="-120" yWindow="-120" windowWidth="29040" windowHeight="15720" tabRatio="929" firstSheet="5" activeTab="8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  <sheet name="ÁREA MEDICA" sheetId="35" r:id="rId16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4">'JUZG COLEGIADO'!$B$1:$N$37</definedName>
    <definedName name="_xlnm.Print_Area" localSheetId="13">JUZGADOS!$A$2:$R$32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5" l="1"/>
  <c r="D15" i="34" l="1"/>
  <c r="L15" i="34" s="1"/>
  <c r="K15" i="34"/>
  <c r="J15" i="34"/>
  <c r="I15" i="34"/>
  <c r="H15" i="34"/>
  <c r="G15" i="34"/>
  <c r="F15" i="34"/>
  <c r="E15" i="34"/>
  <c r="L13" i="34"/>
  <c r="L11" i="34"/>
  <c r="C26" i="9"/>
  <c r="C63" i="18"/>
  <c r="D27" i="14"/>
  <c r="C27" i="14"/>
  <c r="C17" i="2"/>
  <c r="D17" i="6"/>
  <c r="C17" i="6"/>
  <c r="C18" i="5"/>
  <c r="C16" i="3"/>
  <c r="D20" i="26" l="1"/>
  <c r="G21" i="10"/>
  <c r="G20" i="10"/>
  <c r="G23" i="10" s="1"/>
  <c r="F23" i="10"/>
  <c r="E23" i="10"/>
  <c r="F15" i="10"/>
  <c r="E15" i="10"/>
  <c r="G13" i="10"/>
  <c r="G12" i="10"/>
  <c r="G15" i="10" s="1"/>
  <c r="C17" i="8"/>
  <c r="C40" i="15"/>
  <c r="C37" i="18"/>
  <c r="D37" i="13"/>
  <c r="C37" i="13"/>
  <c r="F27" i="14"/>
  <c r="E27" i="14"/>
  <c r="G27" i="14"/>
  <c r="D17" i="2"/>
  <c r="D16" i="1"/>
  <c r="E19" i="10" l="1"/>
  <c r="C16" i="9" l="1"/>
  <c r="C31" i="15" l="1"/>
  <c r="B17" i="8" l="1"/>
  <c r="C20" i="26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<sst xmlns="http://schemas.openxmlformats.org/spreadsheetml/2006/main" count="328" uniqueCount="217">
  <si>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</si>
  <si>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</si>
  <si>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</si>
  <si>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</si>
  <si>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</si>
  <si>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</si>
  <si>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</si>
  <si>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</si>
  <si>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</si>
  <si>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</si>
  <si>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</si>
  <si>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</si>
  <si>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</si>
  <si>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</si>
  <si>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</si>
  <si>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</si>
  <si>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</si>
  <si>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</si>
  <si>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</si>
  <si>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</si>
  <si>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</si>
  <si>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</si>
  <si>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</si>
  <si>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</si>
  <si>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</si>
  <si>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</si>
  <si>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</si>
  <si>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</si>
  <si>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</si>
  <si>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</si>
  <si>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</si>
  <si>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</si>
  <si>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</si>
  <si>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</si>
  <si>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</si>
  <si>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</si>
  <si>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</si>
  <si>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</si>
  <si>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</si>
  <si>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</si>
  <si>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</si>
  <si>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</si>
  <si>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</si>
  <si>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</si>
  <si>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</si>
  <si>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</si>
  <si>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</si>
  <si>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</si>
  <si>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</si>
  <si>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</si>
  <si>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</si>
  <si>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</si>
  <si>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</si>
  <si>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</si>
  <si>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</si>
  <si>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</si>
  <si>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</si>
  <si>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</si>
  <si>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</si>
  <si>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</si>
  <si>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</si>
  <si>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</si>
  <si>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</si>
  <si>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</si>
  <si>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</si>
  <si>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</si>
  <si>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</si>
  <si>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</si>
  <si>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</si>
  <si>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</si>
  <si>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</si>
  <si>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</si>
  <si>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</si>
  <si>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</si>
  <si>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</si>
  <si>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</si>
  <si>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</si>
  <si>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</si>
  <si>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</si>
  <si>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</si>
  <si>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</si>
  <si>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</si>
  <si>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</si>
  <si>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</si>
  <si>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</si>
  <si>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</si>
  <si>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</si>
  <si>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</si>
  <si>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</si>
  <si>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</si>
  <si>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</si>
  <si>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</si>
  <si>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</si>
  <si>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</si>
  <si>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</si>
  <si>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</si>
  <si>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</si>
  <si>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</si>
  <si>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</si>
  <si>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</si>
  <si>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</si>
  <si>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</si>
  <si>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</si>
  <si>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</si>
  <si>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</si>
  <si>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</si>
  <si>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</si>
  <si>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</si>
  <si>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</si>
  <si>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</si>
  <si>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</si>
  <si>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</si>
  <si>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</si>
  <si>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</si>
  <si>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</si>
  <si>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</si>
  <si>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</si>
  <si>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</si>
  <si>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</si>
  <si>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</si>
  <si>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</si>
  <si>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</si>
  <si>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</si>
  <si>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</si>
  <si>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</si>
  <si>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</si>
  <si>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</si>
  <si>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</si>
  <si>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</si>
  <si>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</si>
  <si>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</si>
  <si>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</si>
  <si>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</si>
  <si>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</si>
  <si>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Menores</t>
  </si>
  <si>
    <t>Genero</t>
  </si>
  <si>
    <t>CUMPLIDOS</t>
  </si>
  <si>
    <t>AMONESTADOS</t>
  </si>
  <si>
    <t>PREESC. MÉDICA</t>
  </si>
  <si>
    <t>A.A.</t>
  </si>
  <si>
    <t>Hombre Mayor</t>
  </si>
  <si>
    <t>Mujer Mayor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</si>
  <si>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</si>
  <si>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</si>
  <si>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</si>
  <si>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</si>
  <si>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</si>
  <si>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</si>
  <si>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</si>
  <si>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CRUCEROS NO SEMAFORIZADOS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</si>
  <si>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</si>
  <si>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</si>
  <si>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</si>
  <si>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</si>
  <si>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</si>
  <si>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</si>
  <si>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</si>
  <si>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</si>
  <si>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</si>
  <si>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</si>
  <si>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</si>
  <si>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ABR/22</t>
  </si>
  <si>
    <t>ABRIL</t>
  </si>
  <si>
    <t>PROCED. IRREGULAR</t>
  </si>
  <si>
    <t>ACCIDENTES VIALES  ABRIL  2023</t>
  </si>
  <si>
    <t xml:space="preserve"> CAUSAS DETERMINANTES  DE ACCIDENTES VIALES ABRIL  2023</t>
  </si>
  <si>
    <t>EDAD  DE LOS CONDUCTORES INVOLUCRADOS EN ESTADO  DE EBRIEDAD 2023</t>
  </si>
  <si>
    <t>ABR/23</t>
  </si>
  <si>
    <t>ESTADO  DE   EBRIEDAD  POR HORA ABRIL  2023</t>
  </si>
  <si>
    <t>SALIDAS DIFERENTES A LA MULTA ABRIL     2023</t>
  </si>
  <si>
    <t>A B R I L    2 0 2 3</t>
  </si>
  <si>
    <t>GRUAS 2023</t>
  </si>
  <si>
    <t>RESPONABLE</t>
  </si>
  <si>
    <t>AFECTADO</t>
  </si>
  <si>
    <t>BLVD. REVOLUCIÓN Y CALZ. MATIAS ROMAN</t>
  </si>
  <si>
    <t>CALZ. ABASTOS Y CALZ. MANUEL ÁVILA CAMACHO</t>
  </si>
  <si>
    <t>BLVD. TORREÓN MATAMOROS Y BLVD. PEDRO RDZ TRIANA</t>
  </si>
  <si>
    <t>BLVD. PEDRO RDZ. TRIANA Y CALZ. UNIVERSIDAD</t>
  </si>
  <si>
    <t>BLVD. REVOLUCIÓN Y CALZ. JESUS MA. DEL BOSQUE</t>
  </si>
  <si>
    <t>BLVD. REVOLUCIÓN Y CALZ. SALTILLO 400</t>
  </si>
  <si>
    <t>AV. MARIANO LÓPEZ ORTIZ Y AV. ALLENDE</t>
  </si>
  <si>
    <t>CALZ. COLON Y AV. ALLENDE</t>
  </si>
  <si>
    <t>BLVD. REVOLUCIÓN Y CALZ. COLON</t>
  </si>
  <si>
    <t>BLVD. INDEPENDENCIA Y AV. ZACATECAS</t>
  </si>
  <si>
    <t>AV. MARIANO LÓPEZ ORTIZ Y AV. ZACATECAS</t>
  </si>
  <si>
    <t xml:space="preserve">BLVD. PEDRO RDZ. TRIANA Y CALZ.  JOSÉ VASCONCELOS </t>
  </si>
  <si>
    <t>BLVD. TORREÓN MATAMOROS  DESNIVEL PEDRO RDZ TRIANA</t>
  </si>
  <si>
    <t>BLVD. TORREÓN MATAMOROS FTE AL CAMPO MILITAR</t>
  </si>
  <si>
    <t>NUDO MIXTECO</t>
  </si>
  <si>
    <t>BLVD. EJERCITO MEXICANO</t>
  </si>
  <si>
    <t>BLVD. EJERCITO MEXICANO Y AV. PROLONG BRAVO OTE</t>
  </si>
  <si>
    <t>BLVD. EJERCITO MEXICANO SOBRE PUENTE VALLE VERDE</t>
  </si>
  <si>
    <t>BLVD. EJERCITO MEXICANO PUENTE SANTA FE</t>
  </si>
  <si>
    <t>BLVD. EJERCITO MEXICANO Y C. LA UNIÓN</t>
  </si>
  <si>
    <t>BLVD. EJERCITO MEXICANO Y AV. PROLONG. ALLENDE OTE</t>
  </si>
  <si>
    <t>BLVD. EJERCITO MEXICANO Y C. TORREON SSAN PEDRO</t>
  </si>
  <si>
    <t>BLVD. EJERCITO MEXICANO SOBRE PUENTE EL CAMPESINO</t>
  </si>
  <si>
    <t>BLVD. EJERCITO MEXICANO Y C. RIO NAZAS</t>
  </si>
  <si>
    <t>BLVD. EJERCITO MEXICANO Y VARIOS PUNTOS</t>
  </si>
  <si>
    <t>FALTA DE MERITOS</t>
  </si>
  <si>
    <t>TRABAJO COMUNITARIO</t>
  </si>
  <si>
    <t>SIN EVIDENCIA</t>
  </si>
  <si>
    <t>OTROS MOTIVOS</t>
  </si>
  <si>
    <t>CERTIFICADOS</t>
  </si>
  <si>
    <t>DETENIDOS</t>
  </si>
  <si>
    <t>PERITOS</t>
  </si>
  <si>
    <t>OTRAS AUTORIDADES</t>
  </si>
  <si>
    <t>ALCOHOLEMIA</t>
  </si>
  <si>
    <t>JUEZ</t>
  </si>
  <si>
    <t>M.P.</t>
  </si>
  <si>
    <t>ÁREA MÉDICA ABRIL 2023</t>
  </si>
  <si>
    <t>DE  ABRIL    2023</t>
  </si>
  <si>
    <t>DE ABRIL  2023</t>
  </si>
  <si>
    <t xml:space="preserve"> ABRIL   2023</t>
  </si>
  <si>
    <t>ASUNTOS VIALES CONSIGNADOS  AL M.P. ABRIL   2022 - 2023</t>
  </si>
  <si>
    <t xml:space="preserve"> DETENIDOS   ABRIL   2023</t>
  </si>
  <si>
    <t>ABRIL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</si>
</sst>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  <font>
      <b/>
      <sz val="18"/>
      <name val="Arial Unicode M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8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0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3" fontId="8" fillId="0" borderId="63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1" fillId="0" borderId="3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54" xfId="2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1" fillId="0" borderId="16" xfId="2" applyFont="1" applyFill="1" applyBorder="1" applyAlignment="1">
      <alignment horizontal="center" vertical="center"/>
    </xf>
    <xf numFmtId="0" fontId="41" fillId="0" borderId="6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1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6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5" fillId="0" borderId="7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/>
    </xf>
    <xf numFmtId="0" fontId="26" fillId="0" borderId="66" xfId="0" applyFont="1" applyBorder="1" applyAlignment="1">
      <alignment horizontal="center" vertical="center"/>
    </xf>
    <xf numFmtId="0" fontId="27" fillId="0" borderId="56" xfId="0" applyFont="1" applyBorder="1"/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left" vertical="center" wrapText="1"/>
    </xf>
    <xf numFmtId="0" fontId="40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2" xfId="2" applyFont="1" applyBorder="1" applyAlignment="1"/>
    <xf numFmtId="0" fontId="51" fillId="0" borderId="6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63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wrapText="1"/>
    </xf>
    <xf numFmtId="0" fontId="38" fillId="0" borderId="53" xfId="0" applyFont="1" applyBorder="1" applyAlignment="1">
      <alignment horizontal="center" wrapText="1"/>
    </xf>
    <xf numFmtId="0" fontId="38" fillId="0" borderId="59" xfId="0" applyFont="1" applyBorder="1" applyAlignment="1">
      <alignment horizontal="center" wrapText="1"/>
    </xf>
    <xf numFmtId="0" fontId="38" fillId="0" borderId="30" xfId="0" applyFont="1" applyBorder="1" applyAlignment="1">
      <alignment horizontal="center" wrapText="1"/>
    </xf>
    <xf numFmtId="0" fontId="38" fillId="0" borderId="70" xfId="0" applyFont="1" applyBorder="1" applyAlignment="1">
      <alignment horizontal="center" wrapText="1"/>
    </xf>
    <xf numFmtId="0" fontId="38" fillId="0" borderId="11" xfId="0" applyFont="1" applyBorder="1" applyAlignment="1">
      <alignment horizontal="center" wrapText="1"/>
    </xf>
    <xf numFmtId="0" fontId="38" fillId="0" borderId="67" xfId="0" applyFont="1" applyBorder="1" applyAlignment="1">
      <alignment horizontal="center" wrapText="1"/>
    </xf>
    <xf numFmtId="0" fontId="5" fillId="0" borderId="0" xfId="2"/>
    <xf numFmtId="0" fontId="7" fillId="0" borderId="0" xfId="2" applyFont="1" applyAlignment="1">
      <alignment vertical="center"/>
    </xf>
    <xf numFmtId="0" fontId="26" fillId="0" borderId="0" xfId="2" applyFont="1"/>
    <xf numFmtId="0" fontId="38" fillId="0" borderId="23" xfId="2" applyFont="1" applyBorder="1" applyAlignment="1">
      <alignment horizontal="center" wrapText="1"/>
    </xf>
    <xf numFmtId="0" fontId="38" fillId="0" borderId="66" xfId="2" applyFont="1" applyBorder="1" applyAlignment="1">
      <alignment horizontal="center"/>
    </xf>
    <xf numFmtId="0" fontId="2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7" fillId="0" borderId="65" xfId="2" applyFont="1" applyBorder="1" applyAlignment="1">
      <alignment wrapText="1"/>
    </xf>
    <xf numFmtId="0" fontId="26" fillId="0" borderId="7" xfId="2" applyFont="1" applyBorder="1" applyAlignment="1">
      <alignment horizontal="center" vertical="center"/>
    </xf>
    <xf numFmtId="0" fontId="27" fillId="0" borderId="56" xfId="2" applyFont="1" applyBorder="1" applyAlignment="1">
      <alignment wrapText="1"/>
    </xf>
    <xf numFmtId="0" fontId="26" fillId="0" borderId="6" xfId="2" applyFont="1" applyBorder="1" applyAlignment="1">
      <alignment horizontal="center" vertical="center"/>
    </xf>
    <xf numFmtId="0" fontId="27" fillId="0" borderId="57" xfId="2" applyFont="1" applyBorder="1" applyAlignment="1">
      <alignment wrapText="1"/>
    </xf>
    <xf numFmtId="0" fontId="26" fillId="0" borderId="10" xfId="2" applyFont="1" applyBorder="1" applyAlignment="1">
      <alignment horizontal="center" vertical="center"/>
    </xf>
    <xf numFmtId="0" fontId="26" fillId="0" borderId="23" xfId="2" applyFont="1" applyBorder="1" applyAlignment="1">
      <alignment horizontal="center" vertical="center" wrapText="1"/>
    </xf>
    <xf numFmtId="0" fontId="52" fillId="0" borderId="66" xfId="2" applyFont="1" applyBorder="1" applyAlignment="1">
      <alignment horizontal="center" vertical="center"/>
    </xf>
    <xf numFmtId="0" fontId="26" fillId="0" borderId="18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24" xfId="2" applyFont="1" applyBorder="1" applyAlignment="1">
      <alignment horizontal="center" vertical="center"/>
    </xf>
    <xf numFmtId="0" fontId="26" fillId="0" borderId="68" xfId="2" applyFont="1" applyBorder="1" applyAlignment="1">
      <alignment horizontal="center" vertical="center"/>
    </xf>
    <xf numFmtId="0" fontId="26" fillId="0" borderId="25" xfId="2" applyFont="1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8" fillId="0" borderId="0" xfId="2" applyFont="1"/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0" fontId="8" fillId="0" borderId="2" xfId="2" applyFont="1" applyBorder="1" applyAlignment="1">
      <alignment horizontal="left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textRotation="0" wrapTex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286</c:v>
                </c:pt>
                <c:pt idx="1">
                  <c:v>8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360</c:v>
                </c:pt>
                <c:pt idx="1">
                  <c:v>8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9739776"/>
        <c:axId val="210798272"/>
        <c:axId val="0"/>
      </c:bar3DChart>
      <c:catAx>
        <c:axId val="20973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0798272"/>
        <c:crosses val="autoZero"/>
        <c:auto val="1"/>
        <c:lblAlgn val="ctr"/>
        <c:lblOffset val="100"/>
        <c:noMultiLvlLbl val="0"/>
      </c:catAx>
      <c:valAx>
        <c:axId val="210798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09739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33</c:v>
                </c:pt>
                <c:pt idx="1">
                  <c:v>18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40</c:v>
                </c:pt>
                <c:pt idx="1">
                  <c:v>20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350400"/>
        <c:axId val="212770816"/>
        <c:axId val="0"/>
      </c:bar3DChart>
      <c:catAx>
        <c:axId val="213350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2770816"/>
        <c:crosses val="autoZero"/>
        <c:auto val="1"/>
        <c:lblAlgn val="ctr"/>
        <c:lblOffset val="100"/>
        <c:noMultiLvlLbl val="0"/>
      </c:catAx>
      <c:valAx>
        <c:axId val="212770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3504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798</c:v>
                </c:pt>
                <c:pt idx="1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545</c:v>
                </c:pt>
                <c:pt idx="1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2383744"/>
        <c:axId val="212774848"/>
        <c:axId val="0"/>
      </c:bar3DChart>
      <c:catAx>
        <c:axId val="212383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2774848"/>
        <c:crosses val="autoZero"/>
        <c:auto val="1"/>
        <c:lblAlgn val="ctr"/>
        <c:lblOffset val="100"/>
        <c:noMultiLvlLbl val="0"/>
      </c:catAx>
      <c:valAx>
        <c:axId val="212774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23837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32015421938078E-2"/>
                  <c:y val="-6.13810906501508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9A-4F50-A9F3-438E7D580D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MULTA'!$D$15</c:f>
              <c:numCache>
                <c:formatCode>General</c:formatCode>
                <c:ptCount val="1"/>
                <c:pt idx="0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MULTA'!$F$15</c:f>
              <c:numCache>
                <c:formatCode>General</c:formatCode>
                <c:ptCount val="1"/>
                <c:pt idx="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TRABAJO COMUNITARIO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MULTA'!$J$10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A-4F50-A9F3-438E7D580DA1}"/>
            </c:ext>
          </c:extLst>
        </c:ser>
        <c:ser>
          <c:idx val="7"/>
          <c:order val="7"/>
          <c:tx>
            <c:strRef>
              <c:f>'SALIDAS DIF.  MULTA'!$K$10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MULTA'!$K$15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A-4F50-A9F3-438E7D580DA1}"/>
            </c:ext>
          </c:extLst>
        </c:ser>
        <c:ser>
          <c:idx val="8"/>
          <c:order val="8"/>
          <c:tx>
            <c:strRef>
              <c:f>'SALIDAS DIF.  MULTA'!$L$10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MULTA'!$L$15</c:f>
              <c:numCache>
                <c:formatCode>General</c:formatCode>
                <c:ptCount val="1"/>
                <c:pt idx="0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A-4F50-A9F3-438E7D580D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3449728"/>
        <c:axId val="214335488"/>
        <c:axId val="0"/>
      </c:bar3DChart>
      <c:catAx>
        <c:axId val="213449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14335488"/>
        <c:crosses val="autoZero"/>
        <c:auto val="1"/>
        <c:lblAlgn val="ctr"/>
        <c:lblOffset val="100"/>
        <c:noMultiLvlLbl val="0"/>
      </c:catAx>
      <c:valAx>
        <c:axId val="214335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34497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chemeClr val="tx1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15316480"/>
        <c:axId val="214340096"/>
        <c:axId val="0"/>
      </c:bar3DChart>
      <c:catAx>
        <c:axId val="21531648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340096"/>
        <c:crosses val="autoZero"/>
        <c:auto val="1"/>
        <c:lblAlgn val="ctr"/>
        <c:lblOffset val="100"/>
        <c:noMultiLvlLbl val="0"/>
      </c:catAx>
      <c:valAx>
        <c:axId val="214340096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5316480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0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725632"/>
        <c:axId val="214342976"/>
        <c:axId val="0"/>
      </c:bar3DChart>
      <c:catAx>
        <c:axId val="214725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4342976"/>
        <c:crosses val="autoZero"/>
        <c:auto val="1"/>
        <c:lblAlgn val="ctr"/>
        <c:lblOffset val="100"/>
        <c:noMultiLvlLbl val="0"/>
      </c:catAx>
      <c:valAx>
        <c:axId val="214342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4725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'ÁREA MEDICA'!$C$11:$C$17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OTRAS AUTORIDADES</c:v>
                </c:pt>
                <c:pt idx="6">
                  <c:v>ALCOHOLEMIA</c:v>
                </c:pt>
              </c:strCache>
            </c:strRef>
          </c:cat>
          <c:val>
            <c:numRef>
              <c:f>'ÁREA MEDICA'!$D$11:$D$17</c:f>
              <c:numCache>
                <c:formatCode>General</c:formatCode>
                <c:ptCount val="7"/>
                <c:pt idx="0">
                  <c:v>1244</c:v>
                </c:pt>
                <c:pt idx="2">
                  <c:v>625</c:v>
                </c:pt>
                <c:pt idx="4">
                  <c:v>1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B-41DD-A8C5-3D96834EB8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96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33</c:v>
                </c:pt>
                <c:pt idx="3">
                  <c:v>43</c:v>
                </c:pt>
                <c:pt idx="4">
                  <c:v>76</c:v>
                </c:pt>
                <c:pt idx="5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40</c:v>
                </c:pt>
                <c:pt idx="3">
                  <c:v>54</c:v>
                </c:pt>
                <c:pt idx="4">
                  <c:v>79</c:v>
                </c:pt>
                <c:pt idx="5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305984"/>
        <c:axId val="210802304"/>
        <c:axId val="0"/>
      </c:bar3DChart>
      <c:catAx>
        <c:axId val="21130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0802304"/>
        <c:crosses val="autoZero"/>
        <c:auto val="1"/>
        <c:lblAlgn val="ctr"/>
        <c:lblOffset val="100"/>
        <c:noMultiLvlLbl val="0"/>
      </c:catAx>
      <c:valAx>
        <c:axId val="210802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13059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21</c:v>
                </c:pt>
                <c:pt idx="1">
                  <c:v>27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23</c:v>
                </c:pt>
                <c:pt idx="1">
                  <c:v>28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087360"/>
        <c:axId val="211453632"/>
        <c:axId val="0"/>
      </c:bar3DChart>
      <c:catAx>
        <c:axId val="21108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1453632"/>
        <c:crosses val="autoZero"/>
        <c:auto val="1"/>
        <c:lblAlgn val="ctr"/>
        <c:lblOffset val="100"/>
        <c:noMultiLvlLbl val="0"/>
      </c:catAx>
      <c:valAx>
        <c:axId val="211453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1087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090944"/>
        <c:axId val="211457664"/>
        <c:axId val="0"/>
      </c:bar3DChart>
      <c:catAx>
        <c:axId val="211090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457664"/>
        <c:crosses val="autoZero"/>
        <c:auto val="1"/>
        <c:lblAlgn val="ctr"/>
        <c:lblOffset val="100"/>
        <c:noMultiLvlLbl val="0"/>
      </c:catAx>
      <c:valAx>
        <c:axId val="211457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1090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12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20</c:v>
                </c:pt>
                <c:pt idx="8">
                  <c:v>21</c:v>
                </c:pt>
                <c:pt idx="9">
                  <c:v>20</c:v>
                </c:pt>
                <c:pt idx="10">
                  <c:v>13</c:v>
                </c:pt>
                <c:pt idx="11">
                  <c:v>9</c:v>
                </c:pt>
                <c:pt idx="12">
                  <c:v>20</c:v>
                </c:pt>
                <c:pt idx="13">
                  <c:v>11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19</c:v>
                </c:pt>
                <c:pt idx="18">
                  <c:v>18</c:v>
                </c:pt>
                <c:pt idx="19">
                  <c:v>20</c:v>
                </c:pt>
                <c:pt idx="20">
                  <c:v>21</c:v>
                </c:pt>
                <c:pt idx="21">
                  <c:v>14</c:v>
                </c:pt>
                <c:pt idx="22">
                  <c:v>6</c:v>
                </c:pt>
                <c:pt idx="2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2014592"/>
        <c:axId val="211120064"/>
        <c:axId val="0"/>
      </c:bar3DChart>
      <c:catAx>
        <c:axId val="21201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120064"/>
        <c:crosses val="autoZero"/>
        <c:auto val="1"/>
        <c:lblAlgn val="ctr"/>
        <c:lblOffset val="100"/>
        <c:noMultiLvlLbl val="0"/>
      </c:catAx>
      <c:valAx>
        <c:axId val="21112006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201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12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20</c:v>
                </c:pt>
                <c:pt idx="8">
                  <c:v>21</c:v>
                </c:pt>
                <c:pt idx="9">
                  <c:v>20</c:v>
                </c:pt>
                <c:pt idx="10">
                  <c:v>13</c:v>
                </c:pt>
                <c:pt idx="11">
                  <c:v>9</c:v>
                </c:pt>
                <c:pt idx="12">
                  <c:v>20</c:v>
                </c:pt>
                <c:pt idx="13">
                  <c:v>11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19</c:v>
                </c:pt>
                <c:pt idx="18">
                  <c:v>18</c:v>
                </c:pt>
                <c:pt idx="19">
                  <c:v>20</c:v>
                </c:pt>
                <c:pt idx="20">
                  <c:v>21</c:v>
                </c:pt>
                <c:pt idx="21">
                  <c:v>14</c:v>
                </c:pt>
                <c:pt idx="22">
                  <c:v>6</c:v>
                </c:pt>
                <c:pt idx="2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720192"/>
        <c:axId val="211962688"/>
        <c:axId val="0"/>
      </c:bar3DChart>
      <c:catAx>
        <c:axId val="2117201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1962688"/>
        <c:crosses val="autoZero"/>
        <c:auto val="1"/>
        <c:lblAlgn val="ctr"/>
        <c:lblOffset val="100"/>
        <c:noMultiLvlLbl val="0"/>
      </c:catAx>
      <c:valAx>
        <c:axId val="21196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1720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719168"/>
        <c:axId val="211963840"/>
        <c:axId val="0"/>
      </c:bar3DChart>
      <c:catAx>
        <c:axId val="2117191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1963840"/>
        <c:crosses val="autoZero"/>
        <c:auto val="1"/>
        <c:lblAlgn val="ctr"/>
        <c:lblOffset val="100"/>
        <c:noMultiLvlLbl val="0"/>
      </c:catAx>
      <c:valAx>
        <c:axId val="211963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171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410</c:v>
                </c:pt>
                <c:pt idx="1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2430336"/>
        <c:axId val="211977920"/>
        <c:axId val="0"/>
      </c:bar3DChart>
      <c:catAx>
        <c:axId val="212430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1977920"/>
        <c:crosses val="autoZero"/>
        <c:auto val="1"/>
        <c:lblAlgn val="ctr"/>
        <c:lblOffset val="100"/>
        <c:noMultiLvlLbl val="0"/>
      </c:catAx>
      <c:valAx>
        <c:axId val="211977920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2430336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10</xdr:row>
      <xdr:rowOff>88899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1876425</xdr:colOff>
      <xdr:row>43</xdr:row>
      <xdr:rowOff>29393</xdr:rowOff>
    </xdr:from>
    <xdr:to>
      <xdr:col>2</xdr:col>
      <xdr:colOff>4076700</xdr:colOff>
      <xdr:row>48</xdr:row>
      <xdr:rowOff>51955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7160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139699</xdr:colOff>
      <xdr:row>3</xdr:row>
      <xdr:rowOff>0</xdr:rowOff>
    </xdr:from>
    <xdr:to>
      <xdr:col>14</xdr:col>
      <xdr:colOff>98396</xdr:colOff>
      <xdr:row>11</xdr:row>
      <xdr:rowOff>126319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66399" y="571500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215900</xdr:colOff>
      <xdr:row>25</xdr:row>
      <xdr:rowOff>228600</xdr:rowOff>
    </xdr:from>
    <xdr:to>
      <xdr:col>2</xdr:col>
      <xdr:colOff>495300</xdr:colOff>
      <xdr:row>27</xdr:row>
      <xdr:rowOff>334630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787400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707681</xdr:colOff>
      <xdr:row>0</xdr:row>
      <xdr:rowOff>0</xdr:rowOff>
    </xdr:from>
    <xdr:to>
      <xdr:col>11</xdr:col>
      <xdr:colOff>1019175</xdr:colOff>
      <xdr:row>8</xdr:row>
      <xdr:rowOff>179856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804056" y="0"/>
          <a:ext cx="1273519" cy="1475256"/>
        </a:xfrm>
        <a:prstGeom prst="rect">
          <a:avLst/>
        </a:prstGeom>
      </xdr:spPr>
    </xdr:pic>
    <xdr:clientData/>
  </xdr:twoCellAnchor>
  <xdr:twoCellAnchor>
    <xdr:from>
      <xdr:col>1</xdr:col>
      <xdr:colOff>295277</xdr:colOff>
      <xdr:row>5</xdr:row>
      <xdr:rowOff>21544</xdr:rowOff>
    </xdr:from>
    <xdr:to>
      <xdr:col>10</xdr:col>
      <xdr:colOff>415582</xdr:colOff>
      <xdr:row>5</xdr:row>
      <xdr:rowOff>100331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657227" y="831169"/>
          <a:ext cx="8854730" cy="78787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638175</xdr:colOff>
      <xdr:row>6</xdr:row>
      <xdr:rowOff>47625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22324" y="940388"/>
          <a:ext cx="8912226" cy="78787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38100</xdr:colOff>
      <xdr:row>33</xdr:row>
      <xdr:rowOff>123825</xdr:rowOff>
    </xdr:from>
    <xdr:to>
      <xdr:col>4</xdr:col>
      <xdr:colOff>95250</xdr:colOff>
      <xdr:row>39</xdr:row>
      <xdr:rowOff>45705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334125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52387</xdr:colOff>
      <xdr:row>18</xdr:row>
      <xdr:rowOff>171451</xdr:rowOff>
    </xdr:from>
    <xdr:to>
      <xdr:col>11</xdr:col>
      <xdr:colOff>1019175</xdr:colOff>
      <xdr:row>40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298106</xdr:colOff>
      <xdr:row>1</xdr:row>
      <xdr:rowOff>66675</xdr:rowOff>
    </xdr:from>
    <xdr:to>
      <xdr:col>17</xdr:col>
      <xdr:colOff>371475</xdr:colOff>
      <xdr:row>9</xdr:row>
      <xdr:rowOff>189381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432331" y="2286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9</xdr:row>
      <xdr:rowOff>113181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123825</xdr:colOff>
      <xdr:row>36</xdr:row>
      <xdr:rowOff>14319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11</xdr:row>
      <xdr:rowOff>28576</xdr:rowOff>
    </xdr:from>
    <xdr:to>
      <xdr:col>13</xdr:col>
      <xdr:colOff>704850</xdr:colOff>
      <xdr:row>27</xdr:row>
      <xdr:rowOff>238126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9</xdr:row>
      <xdr:rowOff>17931</xdr:rowOff>
    </xdr:to>
    <xdr:pic>
      <xdr:nvPicPr>
        <xdr:cNvPr id="2" name="8 Imagen">
          <a:extLst>
            <a:ext uri="{FF2B5EF4-FFF2-40B4-BE49-F238E27FC236}">
              <a16:creationId xmlns:a16="http://schemas.microsoft.com/office/drawing/2014/main" id="{F31A1BE9-DFE9-4D68-801D-120D6E386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584981" y="38100"/>
          <a:ext cx="1273519" cy="1475256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4B07ED23-4F2F-424D-8DA8-4021903D3779}"/>
            </a:ext>
          </a:extLst>
        </xdr:cNvPr>
        <xdr:cNvSpPr/>
      </xdr:nvSpPr>
      <xdr:spPr>
        <a:xfrm>
          <a:off x="657226" y="831169"/>
          <a:ext cx="861642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4B3CEAA7-3DB4-4E76-AFF5-3E7337BFFF70}"/>
            </a:ext>
          </a:extLst>
        </xdr:cNvPr>
        <xdr:cNvSpPr/>
      </xdr:nvSpPr>
      <xdr:spPr>
        <a:xfrm>
          <a:off x="822324" y="940388"/>
          <a:ext cx="86836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514349</xdr:colOff>
      <xdr:row>11</xdr:row>
      <xdr:rowOff>38100</xdr:rowOff>
    </xdr:from>
    <xdr:to>
      <xdr:col>11</xdr:col>
      <xdr:colOff>314324</xdr:colOff>
      <xdr:row>25</xdr:row>
      <xdr:rowOff>95250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AF3EFD1B-FAC6-47ED-ACB5-4700D1EE1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8</xdr:row>
      <xdr:rowOff>317499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9</xdr:row>
      <xdr:rowOff>50799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419100</xdr:colOff>
      <xdr:row>1</xdr:row>
      <xdr:rowOff>139700</xdr:rowOff>
    </xdr:from>
    <xdr:to>
      <xdr:col>14</xdr:col>
      <xdr:colOff>132002</xdr:colOff>
      <xdr:row>10</xdr:row>
      <xdr:rowOff>114299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80800" y="330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7</xdr:row>
      <xdr:rowOff>60324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904874</xdr:colOff>
      <xdr:row>4</xdr:row>
      <xdr:rowOff>283844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76248" y="1066800"/>
          <a:ext cx="8515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9</xdr:row>
      <xdr:rowOff>76201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847725</xdr:colOff>
      <xdr:row>86</xdr:row>
      <xdr:rowOff>135579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44</xdr:row>
      <xdr:rowOff>381000</xdr:rowOff>
    </xdr:from>
    <xdr:to>
      <xdr:col>8</xdr:col>
      <xdr:colOff>495301</xdr:colOff>
      <xdr:row>65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456338</xdr:colOff>
      <xdr:row>0</xdr:row>
      <xdr:rowOff>66675</xdr:rowOff>
    </xdr:from>
    <xdr:to>
      <xdr:col>8</xdr:col>
      <xdr:colOff>704850</xdr:colOff>
      <xdr:row>8</xdr:row>
      <xdr:rowOff>66676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47813" y="6667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8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142876</xdr:rowOff>
    </xdr:from>
    <xdr:to>
      <xdr:col>2</xdr:col>
      <xdr:colOff>544596</xdr:colOff>
      <xdr:row>43</xdr:row>
      <xdr:rowOff>287980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06176"/>
          <a:ext cx="2316246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10</xdr:row>
      <xdr:rowOff>63500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276196</xdr:colOff>
      <xdr:row>50</xdr:row>
      <xdr:rowOff>12019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8" dataDxfId="136" headerRowBorderDxfId="137" tableBorderDxfId="135" totalsRowBorderDxfId="134">
  <tableColumns count="3">
    <tableColumn id="1" xr3:uid="{00000000-0010-0000-0000-000001000000}" name="CONCEPTO" dataDxfId="133"/>
    <tableColumn id="2" xr3:uid="{00000000-0010-0000-0000-000002000000}" name="ABR/23" dataDxfId="132"/>
    <tableColumn id="3" xr3:uid="{00000000-0010-0000-0000-000003000000}" name="ABR/22" dataDxfId="131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9" dataDxfId="67" headerRowBorderDxfId="68" tableBorderDxfId="66" headerRowCellStyle="Normal 2">
  <tableColumns count="2">
    <tableColumn id="1" xr3:uid="{00000000-0010-0000-0900-000001000000}" name="VEHICULO" dataDxfId="65" dataCellStyle="Normal 2"/>
    <tableColumn id="2" xr3:uid="{00000000-0010-0000-0900-000002000000}" name="CANTIDAD" dataDxfId="64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62" headerRowBorderDxfId="63" tableBorderDxfId="61">
  <tableColumns count="2">
    <tableColumn id="1" xr3:uid="{00000000-0010-0000-0A00-000001000000}" name="CONCEPTO" dataDxfId="60"/>
    <tableColumn id="2" xr3:uid="{00000000-0010-0000-0A00-000002000000}" name="Columna1" dataDxfId="59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40" totalsRowShown="0" headerRowDxfId="58" dataDxfId="56" headerRowBorderDxfId="57" tableBorderDxfId="55" totalsRowBorderDxfId="54">
  <tableColumns count="2">
    <tableColumn id="1" xr3:uid="{00000000-0010-0000-0B00-000001000000}" name="CRUCERO" dataDxfId="53"/>
    <tableColumn id="2" xr3:uid="{00000000-0010-0000-0B00-000002000000}" name="No. INCIDENTES" dataDxfId="52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51" dataDxfId="49" headerRowBorderDxfId="50" tableBorderDxfId="48">
  <tableColumns count="3">
    <tableColumn id="1" xr3:uid="{00000000-0010-0000-0C00-000001000000}" name="CONCEPTO" dataDxfId="47"/>
    <tableColumn id="2" xr3:uid="{00000000-0010-0000-0C00-000002000000}" name="ABR/23" dataDxfId="46"/>
    <tableColumn id="3" xr3:uid="{00000000-0010-0000-0C00-000003000000}" name="ABR/22" dataDxfId="45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2:C17" totalsRowShown="0" headerRowDxfId="44" dataDxfId="42" headerRowBorderDxfId="43" tableBorderDxfId="41">
  <tableColumns count="3">
    <tableColumn id="1" xr3:uid="{00000000-0010-0000-0D00-000001000000}" name="CONCEPTO" dataDxfId="40"/>
    <tableColumn id="2" xr3:uid="{00000000-0010-0000-0D00-000002000000}" name="ABR/23" dataDxfId="39"/>
    <tableColumn id="3" xr3:uid="{00000000-0010-0000-0D00-000003000000}" name="ABR/22" dataDxfId="3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0:L15" totalsRowShown="0" headerRowDxfId="37" dataDxfId="35" headerRowBorderDxfId="36" tableBorderDxfId="34">
  <tableColumns count="10">
    <tableColumn id="1" xr3:uid="{00000000-0010-0000-0E00-000001000000}" name="Columna1" dataDxfId="33"/>
    <tableColumn id="2" xr3:uid="{00000000-0010-0000-0E00-000002000000}" name="CUMPLIDOS" dataDxfId="32"/>
    <tableColumn id="3" xr3:uid="{00000000-0010-0000-0E00-000003000000}" name="AMONESTADOS" dataDxfId="31"/>
    <tableColumn id="4" xr3:uid="{00000000-0010-0000-0E00-000004000000}" name="FALTA DE MERITOS" dataDxfId="30"/>
    <tableColumn id="5" xr3:uid="{00000000-0010-0000-0E00-000005000000}" name="PREESC. MÉDICA" dataDxfId="29"/>
    <tableColumn id="6" xr3:uid="{00000000-0010-0000-0E00-000006000000}" name="TRABAJO COMUNITARIO" dataDxfId="28"/>
    <tableColumn id="7" xr3:uid="{00000000-0010-0000-0E00-000007000000}" name="A.A." dataDxfId="27"/>
    <tableColumn id="8" xr3:uid="{49EF14CE-8790-4F22-86A7-81655D38DB6C}" name="SIN EVIDENCIA" dataDxfId="26"/>
    <tableColumn id="10" xr3:uid="{C76A5DCD-3CDD-4DB7-9379-DCA686DAFAF4}" name="OTROS MOTIVOS" dataDxfId="25"/>
    <tableColumn id="9" xr3:uid="{00000000-0010-0000-0E00-000009000000}" name="TOTAL" dataDxfId="24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23" dataDxfId="22" tableBorderDxfId="21">
  <tableColumns count="6">
    <tableColumn id="1" xr3:uid="{00000000-0010-0000-0F00-000001000000}" name="Columna1" dataDxfId="20"/>
    <tableColumn id="2" xr3:uid="{00000000-0010-0000-0F00-000002000000}" name="ASUNTOS INTERNOS" dataDxfId="19"/>
    <tableColumn id="3" xr3:uid="{00000000-0010-0000-0F00-000003000000}" name="COLEGIADO" dataDxfId="18"/>
    <tableColumn id="4" xr3:uid="{00000000-0010-0000-0F00-000004000000}" name="JUZGADO III" dataDxfId="17"/>
    <tableColumn id="5" xr3:uid="{00000000-0010-0000-0F00-000005000000}" name="JUZGADO IV" dataDxfId="16"/>
    <tableColumn id="6" xr3:uid="{00000000-0010-0000-0F00-000006000000}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14" dataDxfId="13" tableBorderDxfId="12">
  <tableColumns count="6">
    <tableColumn id="1" xr3:uid="{00000000-0010-0000-1000-000001000000}" name="Columna1" dataDxfId="11"/>
    <tableColumn id="2" xr3:uid="{00000000-0010-0000-1000-000002000000}" name="ASUNTOS INTERNOS" dataDxfId="10"/>
    <tableColumn id="3" xr3:uid="{00000000-0010-0000-1000-000003000000}" name="JUZGADO I" dataDxfId="9"/>
    <tableColumn id="4" xr3:uid="{00000000-0010-0000-1000-000004000000}" name="JUZGADO III" dataDxfId="8">
      <calculatedColumnFormula>E16+E17</calculatedColumnFormula>
    </tableColumn>
    <tableColumn id="5" xr3:uid="{00000000-0010-0000-1000-000005000000}" name="JUZGADO IV" dataDxfId="7"/>
    <tableColumn id="6" xr3:uid="{00000000-0010-0000-1000-000006000000}" name="TOTAL" dataDxfId="6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47E102E-8069-4B1B-B2AB-084664B4FF79}" name="Tabla1311" displayName="Tabla1311" ref="C10:D18" totalsRowShown="0" headerRowDxfId="5" dataDxfId="3" headerRowBorderDxfId="4" tableBorderDxfId="2">
  <tableColumns count="2">
    <tableColumn id="1" xr3:uid="{5BB60021-F33C-4DF0-9512-2C49AA13FB86}" name="Columna1" dataDxfId="1"/>
    <tableColumn id="2" xr3:uid="{9F7446A1-611F-45BD-A011-DA038280750B}" name="CERTIFICADOS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30" dataDxfId="128" headerRowBorderDxfId="129" tableBorderDxfId="127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26" dataCellStyle="Normal 2"/>
    <tableColumn id="2" xr3:uid="{00000000-0010-0000-0100-000002000000}" name="ABR/23" dataDxfId="125" dataCellStyle="Normal 2"/>
    <tableColumn id="3" xr3:uid="{00000000-0010-0000-0100-000003000000}" name="ABR/22" dataDxfId="124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23" dataDxfId="121" headerRowBorderDxfId="122" tableBorderDxfId="120">
  <tableColumns count="3">
    <tableColumn id="1" xr3:uid="{00000000-0010-0000-0200-000001000000}" name="CONCEPTO" dataDxfId="119" dataCellStyle="Normal 2"/>
    <tableColumn id="2" xr3:uid="{00000000-0010-0000-0200-000002000000}" name="ABR/23" dataDxfId="118" dataCellStyle="Normal 2"/>
    <tableColumn id="3" xr3:uid="{00000000-0010-0000-0200-000003000000}" name="ABR/22" dataDxfId="117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16" dataDxfId="114" headerRowBorderDxfId="115" tableBorderDxfId="113">
  <tableColumns count="3">
    <tableColumn id="1" xr3:uid="{00000000-0010-0000-0300-000001000000}" name="CONCEPTO" dataDxfId="112" dataCellStyle="Normal 2"/>
    <tableColumn id="2" xr3:uid="{00000000-0010-0000-0300-000002000000}" name="ABR/23" dataDxfId="111" dataCellStyle="Normal 2"/>
    <tableColumn id="3" xr3:uid="{00000000-0010-0000-0300-000003000000}" name="ABR/22" dataDxfId="110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9" dataDxfId="107" headerRowBorderDxfId="108" tableBorderDxfId="106" headerRowCellStyle="Normal 2">
  <tableColumns count="6">
    <tableColumn id="1" xr3:uid="{00000000-0010-0000-0400-000001000000}" name="EDAD" dataDxfId="105"/>
    <tableColumn id="2" xr3:uid="{00000000-0010-0000-0400-000002000000}" name="CHOQUES" dataDxfId="104"/>
    <tableColumn id="3" xr3:uid="{00000000-0010-0000-0400-000003000000}" name="ATROPELLOS" dataDxfId="103"/>
    <tableColumn id="4" xr3:uid="{00000000-0010-0000-0400-000004000000}" name="VOLCADURAS" dataDxfId="102"/>
    <tableColumn id="5" xr3:uid="{00000000-0010-0000-0400-000005000000}" name="CAIDA DE PERSONA" dataDxfId="101"/>
    <tableColumn id="6" xr3:uid="{00000000-0010-0000-0400-000006000000}" name="COMPUTO" dataDxfId="100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9" dataDxfId="97" headerRowBorderDxfId="98" tableBorderDxfId="96" headerRowCellStyle="Normal 2" dataCellStyle="Normal 2">
  <tableColumns count="6">
    <tableColumn id="1" xr3:uid="{00000000-0010-0000-0500-000001000000}" name="HORA" dataDxfId="95"/>
    <tableColumn id="2" xr3:uid="{00000000-0010-0000-0500-000002000000}" name="CHOQUES" dataDxfId="94" dataCellStyle="Normal 2"/>
    <tableColumn id="3" xr3:uid="{00000000-0010-0000-0500-000003000000}" name="ATROPELLOS" dataDxfId="93" dataCellStyle="Normal 2"/>
    <tableColumn id="4" xr3:uid="{00000000-0010-0000-0500-000004000000}" name="VOLCADURAS" dataDxfId="92" dataCellStyle="Normal 2"/>
    <tableColumn id="5" xr3:uid="{00000000-0010-0000-0500-000005000000}" name="CAIDA DE PERSONA" dataDxfId="91" dataCellStyle="Normal 2"/>
    <tableColumn id="6" xr3:uid="{00000000-0010-0000-0500-000006000000}" name="COMPUTO" dataDxfId="90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9" dataDxfId="87" headerRowBorderDxfId="88" tableBorderDxfId="86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85"/>
    <tableColumn id="2" xr3:uid="{00000000-0010-0000-0600-000002000000}" name="ESTADO  DE EBRIEDAD" dataDxfId="84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5:C63" totalsRowShown="0" headerRowDxfId="83" dataDxfId="81" headerRowBorderDxfId="82" tableBorderDxfId="80" totalsRowBorderDxfId="79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78"/>
    <tableColumn id="2" xr3:uid="{00000000-0010-0000-0700-000002000000}" name="ESTADO  DE EBRIEDAD" dataDxfId="77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8:C70" totalsRowShown="0" headerRowDxfId="76" dataDxfId="74" headerRowBorderDxfId="75" tableBorderDxfId="73" totalsRowBorderDxfId="72" headerRowCellStyle="Normal 2">
  <autoFilter ref="B68:C70" xr:uid="{00000000-0009-0000-0100-000016000000}"/>
  <tableColumns count="2">
    <tableColumn id="1" xr3:uid="{00000000-0010-0000-0800-000001000000}" name="GENERO " dataDxfId="71" dataCellStyle="Normal 2"/>
    <tableColumn id="2" xr3:uid="{00000000-0010-0000-0800-000002000000}" name="E.E." dataDxfId="70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topLeftCell="A4" zoomScale="75" zoomScaleNormal="75" zoomScaleSheetLayoutView="75" zoomScalePageLayoutView="75" workbookViewId="0">
      <selection activeCell="K12" sqref="K12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64" t="s">
        <v>164</v>
      </c>
      <c r="C2" s="364"/>
      <c r="D2" s="364"/>
      <c r="E2" s="364"/>
      <c r="F2" s="364"/>
      <c r="G2" s="364"/>
      <c r="H2" s="364"/>
    </row>
    <row r="3" spans="2:8">
      <c r="B3" s="364"/>
      <c r="C3" s="364"/>
      <c r="D3" s="364"/>
      <c r="E3" s="364"/>
      <c r="F3" s="364"/>
      <c r="G3" s="364"/>
      <c r="H3" s="364"/>
    </row>
    <row r="4" spans="2:8" ht="50.25" customHeight="1">
      <c r="B4" s="364"/>
      <c r="C4" s="364"/>
      <c r="D4" s="364"/>
      <c r="E4" s="364"/>
      <c r="F4" s="364"/>
      <c r="G4" s="364"/>
      <c r="H4" s="364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5"/>
    </row>
    <row r="10" spans="2:8" ht="21" customHeight="1">
      <c r="B10" s="236" t="s">
        <v>0</v>
      </c>
      <c r="C10" s="237" t="s">
        <v>167</v>
      </c>
      <c r="D10" s="238" t="s">
        <v>161</v>
      </c>
    </row>
    <row r="11" spans="2:8" ht="30.95" customHeight="1">
      <c r="B11" s="234" t="s">
        <v>1</v>
      </c>
      <c r="C11" s="204">
        <v>286</v>
      </c>
      <c r="D11" s="190">
        <v>360</v>
      </c>
    </row>
    <row r="12" spans="2:8" ht="30.95" customHeight="1">
      <c r="B12" s="234" t="s">
        <v>2</v>
      </c>
      <c r="C12" s="204">
        <v>8</v>
      </c>
      <c r="D12" s="190">
        <v>8</v>
      </c>
    </row>
    <row r="13" spans="2:8" ht="30.95" customHeight="1">
      <c r="B13" s="234" t="s">
        <v>3</v>
      </c>
      <c r="C13" s="204">
        <v>9</v>
      </c>
      <c r="D13" s="190">
        <v>5</v>
      </c>
    </row>
    <row r="14" spans="2:8" ht="30.95" customHeight="1">
      <c r="B14" s="234" t="s">
        <v>4</v>
      </c>
      <c r="C14" s="204">
        <v>0</v>
      </c>
      <c r="D14" s="190">
        <v>0</v>
      </c>
    </row>
    <row r="15" spans="2:8" ht="12.75" customHeight="1">
      <c r="B15" s="234"/>
      <c r="C15" s="204"/>
      <c r="D15" s="190"/>
    </row>
    <row r="16" spans="2:8" ht="30.95" customHeight="1">
      <c r="B16" s="319" t="s">
        <v>5</v>
      </c>
      <c r="C16" s="320">
        <v>304</v>
      </c>
      <c r="D16" s="320">
        <f>D11+D12+D13+D14</f>
        <v>373</v>
      </c>
    </row>
    <row r="17" spans="2:5" ht="12.75" customHeight="1">
      <c r="B17" s="234"/>
      <c r="C17" s="204"/>
      <c r="D17" s="190"/>
    </row>
    <row r="18" spans="2:5" ht="30.95" customHeight="1">
      <c r="B18" s="234" t="s">
        <v>6</v>
      </c>
      <c r="C18" s="204">
        <v>212</v>
      </c>
      <c r="D18" s="190">
        <v>196</v>
      </c>
    </row>
    <row r="19" spans="2:5" ht="30.95" customHeight="1">
      <c r="B19" s="235" t="s">
        <v>7</v>
      </c>
      <c r="C19" s="205">
        <v>2</v>
      </c>
      <c r="D19" s="191">
        <v>3</v>
      </c>
    </row>
    <row r="20" spans="2:5" ht="9" customHeight="1">
      <c r="E20" s="74"/>
    </row>
    <row r="21" spans="2:5">
      <c r="E21" s="74"/>
    </row>
    <row r="22" spans="2:5">
      <c r="E22" s="74"/>
    </row>
    <row r="23" spans="2:5">
      <c r="E23" s="74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40"/>
  <sheetViews>
    <sheetView showGridLines="0" view="pageLayout" zoomScaleNormal="100" workbookViewId="0">
      <selection activeCell="K12" sqref="K12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87" t="s">
        <v>160</v>
      </c>
      <c r="D4" s="387"/>
    </row>
    <row r="5" spans="3:4" ht="12.75" customHeight="1">
      <c r="C5" s="387"/>
      <c r="D5" s="387"/>
    </row>
    <row r="6" spans="3:4" ht="24.75" customHeight="1">
      <c r="C6" s="387"/>
      <c r="D6" s="387"/>
    </row>
    <row r="7" spans="3:4" hidden="1"/>
    <row r="9" spans="3:4" ht="13.5" thickBot="1"/>
    <row r="10" spans="3:4" ht="31.5" customHeight="1" thickBot="1">
      <c r="C10" s="385" t="s">
        <v>213</v>
      </c>
      <c r="D10" s="386"/>
    </row>
    <row r="11" spans="3:4" ht="15">
      <c r="C11" s="295" t="s">
        <v>108</v>
      </c>
      <c r="D11" s="296" t="s">
        <v>109</v>
      </c>
    </row>
    <row r="12" spans="3:4" ht="15.75">
      <c r="C12" s="297" t="s">
        <v>127</v>
      </c>
      <c r="D12" s="298"/>
    </row>
    <row r="13" spans="3:4" ht="15">
      <c r="C13" s="299" t="s">
        <v>174</v>
      </c>
      <c r="D13" s="300">
        <v>4</v>
      </c>
    </row>
    <row r="14" spans="3:4" ht="15">
      <c r="C14" s="301" t="s">
        <v>175</v>
      </c>
      <c r="D14" s="298">
        <v>3</v>
      </c>
    </row>
    <row r="15" spans="3:4" ht="15">
      <c r="C15" s="301" t="s">
        <v>176</v>
      </c>
      <c r="D15" s="302">
        <v>3</v>
      </c>
    </row>
    <row r="16" spans="3:4" ht="15">
      <c r="C16" s="301" t="s">
        <v>177</v>
      </c>
      <c r="D16" s="298">
        <v>3</v>
      </c>
    </row>
    <row r="17" spans="3:4" ht="15">
      <c r="C17" s="301" t="s">
        <v>178</v>
      </c>
      <c r="D17" s="298">
        <v>2</v>
      </c>
    </row>
    <row r="18" spans="3:4" ht="15">
      <c r="C18" s="301" t="s">
        <v>179</v>
      </c>
      <c r="D18" s="298">
        <v>2</v>
      </c>
    </row>
    <row r="19" spans="3:4" ht="15">
      <c r="C19" s="301" t="s">
        <v>180</v>
      </c>
      <c r="D19" s="298">
        <v>2</v>
      </c>
    </row>
    <row r="20" spans="3:4" ht="15">
      <c r="C20" s="301" t="s">
        <v>181</v>
      </c>
      <c r="D20" s="298">
        <v>2</v>
      </c>
    </row>
    <row r="21" spans="3:4" ht="15">
      <c r="C21" s="301" t="s">
        <v>181</v>
      </c>
      <c r="D21" s="298">
        <v>2</v>
      </c>
    </row>
    <row r="22" spans="3:4" ht="15">
      <c r="C22" s="301" t="s">
        <v>182</v>
      </c>
      <c r="D22" s="302">
        <v>2</v>
      </c>
    </row>
    <row r="23" spans="3:4" ht="15">
      <c r="C23" s="301" t="s">
        <v>183</v>
      </c>
      <c r="D23" s="303">
        <v>2</v>
      </c>
    </row>
    <row r="24" spans="3:4" ht="15">
      <c r="C24" s="325" t="s">
        <v>184</v>
      </c>
      <c r="D24" s="326">
        <v>2</v>
      </c>
    </row>
    <row r="25" spans="3:4" ht="15">
      <c r="C25" s="301" t="s">
        <v>185</v>
      </c>
      <c r="D25" s="302">
        <v>2</v>
      </c>
    </row>
    <row r="26" spans="3:4" ht="15">
      <c r="C26" s="304"/>
      <c r="D26" s="303"/>
    </row>
    <row r="27" spans="3:4" ht="15">
      <c r="C27" s="304" t="s">
        <v>149</v>
      </c>
      <c r="D27" s="303"/>
    </row>
    <row r="28" spans="3:4" ht="15">
      <c r="C28" s="301" t="s">
        <v>186</v>
      </c>
      <c r="D28" s="303">
        <v>3</v>
      </c>
    </row>
    <row r="29" spans="3:4" ht="15">
      <c r="C29" s="325" t="s">
        <v>188</v>
      </c>
      <c r="D29" s="326">
        <v>2</v>
      </c>
    </row>
    <row r="30" spans="3:4" ht="15">
      <c r="C30" s="301" t="s">
        <v>187</v>
      </c>
      <c r="D30" s="302">
        <v>2</v>
      </c>
    </row>
    <row r="31" spans="3:4" ht="15">
      <c r="C31" s="304" t="s">
        <v>189</v>
      </c>
      <c r="D31" s="305"/>
    </row>
    <row r="32" spans="3:4" ht="15">
      <c r="C32" s="301" t="s">
        <v>190</v>
      </c>
      <c r="D32" s="298">
        <v>3</v>
      </c>
    </row>
    <row r="33" spans="3:4" ht="15">
      <c r="C33" s="301" t="s">
        <v>191</v>
      </c>
      <c r="D33" s="298">
        <v>2</v>
      </c>
    </row>
    <row r="34" spans="3:4" ht="15">
      <c r="C34" s="301" t="s">
        <v>192</v>
      </c>
      <c r="D34" s="298">
        <v>2</v>
      </c>
    </row>
    <row r="35" spans="3:4" ht="15">
      <c r="C35" s="301" t="s">
        <v>193</v>
      </c>
      <c r="D35" s="298">
        <v>1</v>
      </c>
    </row>
    <row r="36" spans="3:4" ht="15">
      <c r="C36" s="301" t="s">
        <v>194</v>
      </c>
      <c r="D36" s="298">
        <v>1</v>
      </c>
    </row>
    <row r="37" spans="3:4" ht="15">
      <c r="C37" s="301" t="s">
        <v>195</v>
      </c>
      <c r="D37" s="298">
        <v>1</v>
      </c>
    </row>
    <row r="38" spans="3:4" ht="15">
      <c r="C38" s="301" t="s">
        <v>196</v>
      </c>
      <c r="D38" s="298">
        <v>1</v>
      </c>
    </row>
    <row r="39" spans="3:4" ht="15">
      <c r="C39" s="299" t="s">
        <v>197</v>
      </c>
      <c r="D39" s="300">
        <v>1</v>
      </c>
    </row>
    <row r="40" spans="3:4" ht="15">
      <c r="C40" s="301" t="s">
        <v>198</v>
      </c>
      <c r="D40" s="300">
        <v>5</v>
      </c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zoomScale="75" zoomScaleNormal="100" zoomScaleSheetLayoutView="75" zoomScalePageLayoutView="75" workbookViewId="0">
      <selection activeCell="L14" sqref="L14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88" t="s">
        <v>214</v>
      </c>
      <c r="C8" s="388"/>
      <c r="D8" s="388"/>
      <c r="E8" s="388"/>
      <c r="F8" s="388"/>
      <c r="G8" s="388"/>
      <c r="H8" s="388"/>
      <c r="I8" s="388"/>
      <c r="J8" s="388"/>
      <c r="K8" s="388"/>
    </row>
    <row r="9" spans="2:16" ht="30" customHeight="1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77"/>
      <c r="M9" s="77"/>
      <c r="N9" s="77"/>
      <c r="O9" s="77"/>
      <c r="P9" s="77"/>
    </row>
    <row r="11" spans="2:16">
      <c r="B11" s="11" t="s">
        <v>8</v>
      </c>
      <c r="C11" s="12"/>
      <c r="D11" s="12"/>
    </row>
    <row r="12" spans="2:16" ht="36" customHeight="1">
      <c r="B12" s="180" t="s">
        <v>0</v>
      </c>
      <c r="C12" s="237" t="s">
        <v>167</v>
      </c>
      <c r="D12" s="238" t="s">
        <v>161</v>
      </c>
    </row>
    <row r="13" spans="2:16" ht="30.95" customHeight="1">
      <c r="B13" s="181" t="s">
        <v>18</v>
      </c>
      <c r="C13" s="139">
        <v>33</v>
      </c>
      <c r="D13" s="139">
        <v>40</v>
      </c>
    </row>
    <row r="14" spans="2:16" ht="30.95" customHeight="1">
      <c r="B14" s="181" t="s">
        <v>19</v>
      </c>
      <c r="C14" s="139">
        <v>18</v>
      </c>
      <c r="D14" s="139">
        <v>20</v>
      </c>
    </row>
    <row r="15" spans="2:16" ht="30.95" customHeight="1">
      <c r="B15" s="182" t="s">
        <v>20</v>
      </c>
      <c r="C15" s="139">
        <v>43</v>
      </c>
      <c r="D15" s="139">
        <v>34</v>
      </c>
    </row>
    <row r="16" spans="2:16" ht="12.75" customHeight="1">
      <c r="B16" s="183"/>
      <c r="C16" s="141"/>
      <c r="D16" s="141"/>
    </row>
    <row r="17" spans="2:4" ht="30.95" customHeight="1">
      <c r="B17" s="184" t="s">
        <v>5</v>
      </c>
      <c r="C17" s="179">
        <f>SUM(C13:C16)</f>
        <v>94</v>
      </c>
      <c r="D17" s="139">
        <f>D13+D14+D15</f>
        <v>94</v>
      </c>
    </row>
    <row r="18" spans="2:4" ht="30.95" customHeight="1">
      <c r="B18" s="14"/>
      <c r="C18" s="15"/>
      <c r="D18" s="15"/>
    </row>
    <row r="19" spans="2:4" ht="30.95" customHeight="1">
      <c r="B19" s="14"/>
      <c r="C19" s="15"/>
      <c r="D19" s="15"/>
    </row>
    <row r="20" spans="2:4" ht="30.95" customHeight="1">
      <c r="B20" s="14"/>
      <c r="C20" s="15"/>
      <c r="D20" s="15"/>
    </row>
    <row r="21" spans="2:4" ht="30.95" customHeight="1">
      <c r="B21" s="14"/>
      <c r="C21" s="15"/>
      <c r="D21" s="15"/>
    </row>
    <row r="22" spans="2:4" ht="30.95" customHeight="1">
      <c r="B22" s="14"/>
      <c r="C22" s="15"/>
      <c r="D22" s="15"/>
    </row>
    <row r="23" spans="2:4" ht="30.95" customHeight="1">
      <c r="B23" s="14"/>
      <c r="C23" s="15"/>
      <c r="D23" s="15"/>
    </row>
    <row r="24" spans="2:4" ht="30.95" customHeight="1">
      <c r="B24" s="14"/>
      <c r="C24" s="15"/>
      <c r="D24" s="15"/>
    </row>
    <row r="25" spans="2:4" ht="30.95" customHeight="1">
      <c r="B25" s="14"/>
      <c r="C25" s="15"/>
      <c r="D25" s="15"/>
    </row>
    <row r="26" spans="2:4" ht="30.95" customHeight="1">
      <c r="B26" s="14"/>
      <c r="C26" s="15"/>
      <c r="D26" s="15"/>
    </row>
    <row r="27" spans="2:4" ht="30.95" customHeight="1">
      <c r="B27" s="14"/>
      <c r="C27" s="15"/>
      <c r="D27" s="15"/>
    </row>
    <row r="28" spans="2:4" ht="30.95" customHeight="1">
      <c r="B28" s="14"/>
      <c r="C28" s="15"/>
      <c r="D28" s="15"/>
    </row>
    <row r="29" spans="2:4" ht="30.95" customHeight="1">
      <c r="B29" s="14"/>
      <c r="C29" s="15"/>
      <c r="D29" s="15"/>
    </row>
    <row r="30" spans="2:4" ht="30.95" customHeight="1">
      <c r="B30" s="14"/>
      <c r="C30" s="15"/>
      <c r="D30" s="15"/>
    </row>
    <row r="40" spans="2: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30"/>
  <sheetViews>
    <sheetView showGridLines="0" view="pageLayout" zoomScale="75" zoomScaleNormal="100" zoomScaleSheetLayoutView="75" zoomScalePageLayoutView="75" workbookViewId="0">
      <selection activeCell="K12" sqref="K12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88" t="s">
        <v>215</v>
      </c>
      <c r="B6" s="388"/>
      <c r="C6" s="388"/>
      <c r="D6" s="388"/>
      <c r="E6" s="388"/>
      <c r="F6" s="388"/>
      <c r="G6" s="388"/>
      <c r="H6" s="388"/>
      <c r="I6" s="388"/>
      <c r="J6" s="388"/>
    </row>
    <row r="7" spans="1:15">
      <c r="A7" s="388"/>
      <c r="B7" s="388"/>
      <c r="C7" s="388"/>
      <c r="D7" s="388"/>
      <c r="E7" s="388"/>
      <c r="F7" s="388"/>
      <c r="G7" s="388"/>
      <c r="H7" s="388"/>
      <c r="I7" s="388"/>
      <c r="J7" s="388"/>
    </row>
    <row r="8" spans="1:15">
      <c r="A8" s="388"/>
      <c r="B8" s="388"/>
      <c r="C8" s="388"/>
      <c r="D8" s="388"/>
      <c r="E8" s="388"/>
      <c r="F8" s="388"/>
      <c r="G8" s="388"/>
      <c r="H8" s="388"/>
      <c r="I8" s="388"/>
      <c r="J8" s="388"/>
    </row>
    <row r="9" spans="1:15" ht="30" customHeight="1">
      <c r="A9" s="388"/>
      <c r="B9" s="388"/>
      <c r="C9" s="388"/>
      <c r="D9" s="388"/>
      <c r="E9" s="388"/>
      <c r="F9" s="388"/>
      <c r="G9" s="388"/>
      <c r="H9" s="388"/>
      <c r="I9" s="388"/>
      <c r="J9" s="388"/>
      <c r="K9" s="270"/>
      <c r="L9" s="270"/>
      <c r="M9" s="270"/>
      <c r="N9" s="270"/>
      <c r="O9" s="78"/>
    </row>
    <row r="11" spans="1:15">
      <c r="A11" s="11" t="s">
        <v>8</v>
      </c>
      <c r="B11" s="12"/>
      <c r="C11" s="12"/>
    </row>
    <row r="12" spans="1:15" ht="36" customHeight="1">
      <c r="A12" s="142" t="s">
        <v>0</v>
      </c>
      <c r="B12" s="237" t="s">
        <v>167</v>
      </c>
      <c r="C12" s="238" t="s">
        <v>161</v>
      </c>
    </row>
    <row r="13" spans="1:15" ht="30.95" customHeight="1">
      <c r="A13" s="143" t="s">
        <v>21</v>
      </c>
      <c r="B13" s="318">
        <v>798</v>
      </c>
      <c r="C13" s="146">
        <v>545</v>
      </c>
    </row>
    <row r="14" spans="1:15" ht="30.95" customHeight="1">
      <c r="A14" s="144" t="s">
        <v>22</v>
      </c>
      <c r="B14" s="318">
        <v>445</v>
      </c>
      <c r="C14" s="146">
        <v>634</v>
      </c>
    </row>
    <row r="15" spans="1:15" ht="13.5" customHeight="1">
      <c r="A15" s="144"/>
      <c r="B15" s="147"/>
      <c r="C15" s="146"/>
    </row>
    <row r="16" spans="1:15" ht="9" customHeight="1">
      <c r="A16" s="140"/>
      <c r="B16" s="148"/>
      <c r="C16" s="149"/>
    </row>
    <row r="17" spans="1:3" ht="30.95" customHeight="1">
      <c r="A17" s="145" t="s">
        <v>5</v>
      </c>
      <c r="B17" s="150">
        <f>B13+B14+B15</f>
        <v>1243</v>
      </c>
      <c r="C17" s="150">
        <f>C13+C14+C15</f>
        <v>1179</v>
      </c>
    </row>
    <row r="18" spans="1:3" ht="30.95" customHeight="1">
      <c r="A18" s="14"/>
      <c r="B18" s="15"/>
      <c r="C18" s="15"/>
    </row>
    <row r="19" spans="1:3" ht="30.95" customHeight="1">
      <c r="A19" s="14"/>
      <c r="B19" s="15"/>
      <c r="C19" s="15"/>
    </row>
    <row r="20" spans="1:3" ht="30.95" customHeight="1"/>
    <row r="21" spans="1:3" ht="30.95" customHeight="1" thickBot="1"/>
    <row r="22" spans="1:3" ht="30.95" customHeight="1" thickBot="1">
      <c r="A22" s="152" t="s">
        <v>135</v>
      </c>
      <c r="B22" s="153" t="s">
        <v>131</v>
      </c>
      <c r="C22" s="151" t="s">
        <v>132</v>
      </c>
    </row>
    <row r="23" spans="1:3" ht="30.95" customHeight="1" thickBot="1">
      <c r="A23" s="152" t="s">
        <v>133</v>
      </c>
      <c r="B23" s="153">
        <v>1110</v>
      </c>
      <c r="C23" s="151">
        <v>133</v>
      </c>
    </row>
    <row r="24" spans="1:3" ht="30.95" customHeight="1" thickBot="1">
      <c r="A24" s="152" t="s">
        <v>134</v>
      </c>
      <c r="B24" s="153"/>
      <c r="C24" s="151"/>
    </row>
    <row r="25" spans="1:3" ht="30.95" customHeight="1">
      <c r="A25" s="14"/>
      <c r="B25" s="15"/>
      <c r="C25" s="15"/>
    </row>
    <row r="26" spans="1:3" ht="30.95" customHeight="1">
      <c r="A26" s="14"/>
      <c r="B26" s="15"/>
      <c r="C26" s="15"/>
    </row>
    <row r="27" spans="1:3" ht="30.95" customHeight="1">
      <c r="A27" s="14"/>
      <c r="B27" s="15"/>
      <c r="C27" s="15"/>
    </row>
    <row r="28" spans="1:3" ht="4.5" customHeight="1">
      <c r="A28" s="14"/>
      <c r="B28" s="15"/>
      <c r="C28" s="15"/>
    </row>
    <row r="29" spans="1:3" ht="30.95" customHeight="1">
      <c r="A29" s="14"/>
      <c r="B29" s="15"/>
      <c r="C29" s="15"/>
    </row>
    <row r="30" spans="1:3" ht="30.95" customHeight="1">
      <c r="A30" s="14"/>
      <c r="B30" s="15"/>
      <c r="C30" s="15"/>
    </row>
  </sheetData>
  <mergeCells count="1">
    <mergeCell ref="A6:J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N40"/>
  <sheetViews>
    <sheetView showGridLines="0" view="pageLayout" zoomScaleNormal="100" workbookViewId="0">
      <selection activeCell="K12" sqref="K12"/>
    </sheetView>
  </sheetViews>
  <sheetFormatPr baseColWidth="10" defaultRowHeight="12.75"/>
  <cols>
    <col min="1" max="2" width="5.140625" customWidth="1"/>
    <col min="3" max="3" width="18.28515625" customWidth="1"/>
    <col min="4" max="4" width="14.5703125" customWidth="1"/>
    <col min="5" max="5" width="16" customWidth="1"/>
    <col min="6" max="6" width="15" customWidth="1"/>
    <col min="7" max="7" width="15.28515625" customWidth="1"/>
    <col min="8" max="8" width="13.7109375" customWidth="1"/>
    <col min="9" max="9" width="12.7109375" customWidth="1"/>
    <col min="10" max="11" width="13.7109375" customWidth="1"/>
    <col min="12" max="12" width="15.42578125" customWidth="1"/>
  </cols>
  <sheetData>
    <row r="2" spans="3:14">
      <c r="C2" s="388" t="s">
        <v>169</v>
      </c>
      <c r="D2" s="388"/>
      <c r="E2" s="388"/>
      <c r="F2" s="388"/>
      <c r="G2" s="388"/>
      <c r="H2" s="388"/>
      <c r="I2" s="388"/>
      <c r="J2" s="388"/>
      <c r="K2" s="388"/>
      <c r="L2" s="388"/>
    </row>
    <row r="3" spans="3:14">
      <c r="C3" s="388"/>
      <c r="D3" s="388"/>
      <c r="E3" s="388"/>
      <c r="F3" s="388"/>
      <c r="G3" s="388"/>
      <c r="H3" s="388"/>
      <c r="I3" s="388"/>
      <c r="J3" s="388"/>
      <c r="K3" s="388"/>
      <c r="L3" s="388"/>
    </row>
    <row r="4" spans="3:14" ht="12.75" customHeight="1">
      <c r="C4" s="388"/>
      <c r="D4" s="388"/>
      <c r="E4" s="388"/>
      <c r="F4" s="388"/>
      <c r="G4" s="388"/>
      <c r="H4" s="388"/>
      <c r="I4" s="388"/>
      <c r="J4" s="388"/>
      <c r="K4" s="388"/>
      <c r="L4" s="388"/>
    </row>
    <row r="5" spans="3:14" ht="12.75" customHeight="1">
      <c r="D5" s="271"/>
      <c r="E5" s="271"/>
      <c r="F5" s="271"/>
      <c r="G5" s="271"/>
      <c r="H5" s="271"/>
      <c r="I5" s="271"/>
      <c r="J5" s="271"/>
      <c r="K5" s="271"/>
      <c r="L5" s="271"/>
    </row>
    <row r="6" spans="3:14" ht="12.75" customHeight="1">
      <c r="D6" s="271"/>
      <c r="E6" s="271"/>
      <c r="F6" s="271"/>
      <c r="G6" s="271"/>
      <c r="H6" s="271"/>
      <c r="I6" s="271"/>
      <c r="J6" s="271"/>
      <c r="K6" s="271"/>
      <c r="L6" s="271"/>
    </row>
    <row r="9" spans="3:14" ht="15.75" thickBot="1"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3:14" s="81" customFormat="1" ht="33" customHeight="1" thickBot="1">
      <c r="C10" s="332" t="s">
        <v>32</v>
      </c>
      <c r="D10" s="333" t="s">
        <v>136</v>
      </c>
      <c r="E10" s="334" t="s">
        <v>137</v>
      </c>
      <c r="F10" s="334" t="s">
        <v>199</v>
      </c>
      <c r="G10" s="334" t="s">
        <v>138</v>
      </c>
      <c r="H10" s="335" t="s">
        <v>200</v>
      </c>
      <c r="I10" s="336" t="s">
        <v>139</v>
      </c>
      <c r="J10" s="337" t="s">
        <v>201</v>
      </c>
      <c r="K10" s="336" t="s">
        <v>202</v>
      </c>
      <c r="L10" s="331" t="s">
        <v>5</v>
      </c>
      <c r="M10" s="186"/>
      <c r="N10" s="186"/>
    </row>
    <row r="11" spans="3:14" ht="16.5" thickBot="1">
      <c r="C11" s="316" t="s">
        <v>140</v>
      </c>
      <c r="D11" s="314">
        <v>383</v>
      </c>
      <c r="E11" s="187">
        <v>4</v>
      </c>
      <c r="F11" s="187">
        <v>83</v>
      </c>
      <c r="G11" s="187">
        <v>8</v>
      </c>
      <c r="H11" s="187">
        <v>8</v>
      </c>
      <c r="I11" s="187">
        <v>3</v>
      </c>
      <c r="J11" s="187">
        <v>8</v>
      </c>
      <c r="K11" s="187">
        <v>4</v>
      </c>
      <c r="L11" s="328">
        <f>SUM(D11:K11)</f>
        <v>501</v>
      </c>
      <c r="M11" s="89"/>
      <c r="N11" s="89"/>
    </row>
    <row r="12" spans="3:14" ht="10.5" customHeight="1" thickBot="1">
      <c r="C12" s="316"/>
      <c r="D12" s="314"/>
      <c r="E12" s="187"/>
      <c r="F12" s="187"/>
      <c r="G12" s="187"/>
      <c r="H12" s="188"/>
      <c r="I12" s="187"/>
      <c r="J12" s="327"/>
      <c r="K12" s="187"/>
      <c r="L12" s="329"/>
      <c r="M12" s="89"/>
      <c r="N12" s="89"/>
    </row>
    <row r="13" spans="3:14" ht="16.5" thickBot="1">
      <c r="C13" s="316" t="s">
        <v>141</v>
      </c>
      <c r="D13" s="314">
        <v>56</v>
      </c>
      <c r="E13" s="187">
        <v>2</v>
      </c>
      <c r="F13" s="187">
        <v>13</v>
      </c>
      <c r="G13" s="187"/>
      <c r="H13" s="188">
        <v>1</v>
      </c>
      <c r="I13" s="187">
        <v>1</v>
      </c>
      <c r="J13" s="327"/>
      <c r="K13" s="187"/>
      <c r="L13" s="329">
        <f>SUM(D13:K13)</f>
        <v>73</v>
      </c>
      <c r="M13" s="89"/>
      <c r="N13" s="89"/>
    </row>
    <row r="14" spans="3:14" ht="6.75" customHeight="1" thickBot="1">
      <c r="C14" s="316"/>
      <c r="D14" s="314"/>
      <c r="E14" s="187"/>
      <c r="F14" s="187"/>
      <c r="G14" s="187"/>
      <c r="H14" s="188"/>
      <c r="I14" s="187"/>
      <c r="J14" s="327"/>
      <c r="K14" s="187"/>
      <c r="L14" s="329"/>
      <c r="M14" s="89"/>
      <c r="N14" s="89"/>
    </row>
    <row r="15" spans="3:14" ht="36" customHeight="1" thickBot="1">
      <c r="C15" s="313"/>
      <c r="D15" s="315">
        <f t="shared" ref="D15:K15" si="0">SUM(D11:D14)</f>
        <v>439</v>
      </c>
      <c r="E15" s="315">
        <f t="shared" si="0"/>
        <v>6</v>
      </c>
      <c r="F15" s="315">
        <f t="shared" si="0"/>
        <v>96</v>
      </c>
      <c r="G15" s="315">
        <f t="shared" si="0"/>
        <v>8</v>
      </c>
      <c r="H15" s="315">
        <f t="shared" si="0"/>
        <v>9</v>
      </c>
      <c r="I15" s="315">
        <f t="shared" si="0"/>
        <v>4</v>
      </c>
      <c r="J15" s="315">
        <f t="shared" si="0"/>
        <v>8</v>
      </c>
      <c r="K15" s="315">
        <f t="shared" si="0"/>
        <v>4</v>
      </c>
      <c r="L15" s="330">
        <f>SUM(D15:K15)</f>
        <v>574</v>
      </c>
      <c r="M15" s="89"/>
      <c r="N15" s="89"/>
    </row>
    <row r="16" spans="3:14" ht="15"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pans="3:14" ht="15"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pans="3:14" ht="15"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</row>
    <row r="19" spans="3:14" ht="15"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spans="3:14" ht="15"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</row>
    <row r="21" spans="3:14" ht="15"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</row>
    <row r="22" spans="3:14" ht="15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</row>
    <row r="23" spans="3:14" ht="15"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3:14" ht="15">
      <c r="M24" s="89"/>
      <c r="N24" s="89"/>
    </row>
    <row r="25" spans="3:14" ht="15">
      <c r="M25" s="89"/>
      <c r="N25" s="89"/>
    </row>
    <row r="40" spans="3:3" ht="15">
      <c r="C40" s="10"/>
    </row>
  </sheetData>
  <mergeCells count="1">
    <mergeCell ref="C2:L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3"/>
  <sheetViews>
    <sheetView showGridLines="0" view="pageLayout" zoomScaleNormal="100" workbookViewId="0">
      <selection activeCell="K12" sqref="K12"/>
    </sheetView>
  </sheetViews>
  <sheetFormatPr baseColWidth="10" defaultRowHeight="12.75"/>
  <cols>
    <col min="1" max="1" width="6.42578125" style="95" customWidth="1"/>
    <col min="2" max="2" width="17.140625" style="95" customWidth="1"/>
    <col min="3" max="3" width="16.5703125" style="95" hidden="1" customWidth="1"/>
    <col min="4" max="4" width="15.5703125" style="95" hidden="1" customWidth="1"/>
    <col min="5" max="5" width="10.42578125" style="95" customWidth="1"/>
    <col min="6" max="6" width="10.7109375" style="95" customWidth="1"/>
    <col min="7" max="7" width="11.42578125" style="95"/>
    <col min="8" max="8" width="5.7109375" style="96" customWidth="1"/>
    <col min="9" max="9" width="11.42578125" style="96"/>
    <col min="10" max="18" width="5.7109375" style="95" customWidth="1"/>
    <col min="19" max="16384" width="11.42578125" style="95"/>
  </cols>
  <sheetData>
    <row r="3" spans="2:12">
      <c r="B3" s="364" t="s">
        <v>159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</row>
    <row r="4" spans="2:12"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</row>
    <row r="5" spans="2:12"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</row>
    <row r="6" spans="2:12" ht="13.5" customHeight="1">
      <c r="B6" s="94"/>
    </row>
    <row r="7" spans="2:12" ht="18.75" customHeight="1" thickBot="1">
      <c r="B7" s="393"/>
      <c r="C7" s="393"/>
      <c r="D7" s="393"/>
      <c r="E7" s="393"/>
      <c r="F7" s="393"/>
      <c r="G7" s="393"/>
      <c r="H7" s="97"/>
      <c r="I7" s="97"/>
    </row>
    <row r="8" spans="2:12" ht="22.5" customHeight="1" thickBot="1">
      <c r="B8" s="394" t="s">
        <v>170</v>
      </c>
      <c r="C8" s="395"/>
      <c r="D8" s="395"/>
      <c r="E8" s="395"/>
      <c r="F8" s="395"/>
      <c r="G8" s="396"/>
      <c r="H8" s="98"/>
      <c r="I8" s="98"/>
    </row>
    <row r="9" spans="2:12" ht="3" customHeight="1" thickBot="1">
      <c r="B9" s="106"/>
      <c r="C9" s="107"/>
      <c r="D9" s="107"/>
      <c r="E9" s="107"/>
      <c r="F9" s="107"/>
      <c r="G9" s="108"/>
      <c r="H9" s="99"/>
      <c r="I9" s="99"/>
    </row>
    <row r="10" spans="2:12" s="96" customFormat="1" ht="26.25" customHeight="1" thickBot="1">
      <c r="B10" s="390" t="s">
        <v>30</v>
      </c>
      <c r="C10" s="391"/>
      <c r="D10" s="391"/>
      <c r="E10" s="391"/>
      <c r="F10" s="391"/>
      <c r="G10" s="392"/>
      <c r="H10" s="75"/>
      <c r="I10" s="75"/>
    </row>
    <row r="11" spans="2:12" ht="31.5" customHeight="1" thickBot="1">
      <c r="B11" s="189" t="s">
        <v>32</v>
      </c>
      <c r="C11" s="272" t="s">
        <v>26</v>
      </c>
      <c r="D11" s="273" t="s">
        <v>112</v>
      </c>
      <c r="E11" s="273" t="s">
        <v>28</v>
      </c>
      <c r="F11" s="274" t="s">
        <v>29</v>
      </c>
      <c r="G11" s="275" t="s">
        <v>5</v>
      </c>
      <c r="H11" s="18"/>
      <c r="I11" s="18"/>
    </row>
    <row r="12" spans="2:12" ht="24" customHeight="1">
      <c r="B12" s="276" t="s">
        <v>24</v>
      </c>
      <c r="C12" s="277"/>
      <c r="D12" s="277"/>
      <c r="E12" s="277">
        <v>4</v>
      </c>
      <c r="F12" s="277">
        <v>3</v>
      </c>
      <c r="G12" s="278">
        <f>Tabla8[[#This Row],[JUZGADO IV]]+Tabla8[[#This Row],[JUZGADO III]]+Tabla8[[#This Row],[COLEGIADO]]+Tabla8[[#This Row],[ASUNTOS INTERNOS]]</f>
        <v>7</v>
      </c>
      <c r="H12" s="99"/>
      <c r="I12" s="99"/>
    </row>
    <row r="13" spans="2:12" ht="24" customHeight="1">
      <c r="B13" s="279" t="s">
        <v>25</v>
      </c>
      <c r="C13" s="280"/>
      <c r="D13" s="280"/>
      <c r="E13" s="280">
        <v>1</v>
      </c>
      <c r="F13" s="280">
        <v>2</v>
      </c>
      <c r="G13" s="281">
        <f>Tabla8[[#This Row],[JUZGADO IV]]+Tabla8[[#This Row],[JUZGADO III]]+Tabla8[[#This Row],[ASUNTOS INTERNOS]]</f>
        <v>3</v>
      </c>
      <c r="H13" s="99"/>
      <c r="I13" s="99"/>
    </row>
    <row r="14" spans="2:12" ht="12" customHeight="1" thickBot="1">
      <c r="B14" s="282"/>
      <c r="C14" s="100"/>
      <c r="D14" s="100"/>
      <c r="E14" s="100"/>
      <c r="F14" s="100"/>
      <c r="G14" s="283"/>
      <c r="H14" s="99"/>
      <c r="I14" s="99"/>
    </row>
    <row r="15" spans="2:12" ht="24" customHeight="1">
      <c r="B15" s="308" t="s">
        <v>125</v>
      </c>
      <c r="C15" s="309" t="e">
        <f>C12+#REF!+C13</f>
        <v>#REF!</v>
      </c>
      <c r="D15" s="309" t="e">
        <f>D12+#REF!+D13</f>
        <v>#REF!</v>
      </c>
      <c r="E15" s="309">
        <f>E12+E13</f>
        <v>5</v>
      </c>
      <c r="F15" s="309">
        <f>F12+F13</f>
        <v>5</v>
      </c>
      <c r="G15" s="309">
        <f>G12+G13</f>
        <v>10</v>
      </c>
      <c r="H15" s="99"/>
      <c r="I15" s="99"/>
    </row>
    <row r="16" spans="2:12" ht="13.5" thickBot="1">
      <c r="B16" s="94"/>
    </row>
    <row r="17" spans="2:9" ht="22.5" customHeight="1" thickBot="1">
      <c r="B17" s="390" t="s">
        <v>31</v>
      </c>
      <c r="C17" s="391"/>
      <c r="D17" s="391"/>
      <c r="E17" s="391"/>
      <c r="F17" s="391"/>
      <c r="G17" s="392"/>
      <c r="H17" s="75"/>
      <c r="I17" s="75"/>
    </row>
    <row r="18" spans="2:9" ht="32.25" customHeight="1" thickBot="1">
      <c r="B18" s="284" t="s">
        <v>32</v>
      </c>
      <c r="C18" s="285" t="s">
        <v>26</v>
      </c>
      <c r="D18" s="286" t="s">
        <v>27</v>
      </c>
      <c r="E18" s="286" t="s">
        <v>28</v>
      </c>
      <c r="F18" s="287" t="s">
        <v>29</v>
      </c>
      <c r="G18" s="288" t="s">
        <v>5</v>
      </c>
      <c r="H18" s="18"/>
      <c r="I18" s="18"/>
    </row>
    <row r="19" spans="2:9" ht="0.75" customHeight="1" thickBot="1">
      <c r="B19" s="289"/>
      <c r="C19" s="100">
        <v>0</v>
      </c>
      <c r="D19" s="100"/>
      <c r="E19" s="100">
        <f t="shared" ref="E19" si="0">E16+E17</f>
        <v>0</v>
      </c>
      <c r="F19" s="100"/>
      <c r="G19" s="290">
        <f>Tabla9[[#This Row],[JUZGADO IV]]+Tabla9[[#This Row],[JUZGADO III]]+Tabla9[[#This Row],[JUZGADO I]]+Tabla9[[#This Row],[ASUNTOS INTERNOS]]</f>
        <v>0</v>
      </c>
    </row>
    <row r="20" spans="2:9" ht="24" customHeight="1">
      <c r="B20" s="291" t="s">
        <v>24</v>
      </c>
      <c r="C20" s="277"/>
      <c r="D20" s="277"/>
      <c r="E20" s="277">
        <v>10</v>
      </c>
      <c r="F20" s="277">
        <v>2</v>
      </c>
      <c r="G20" s="292">
        <f>Tabla9[[#This Row],[JUZGADO IV]]+Tabla9[[#This Row],[JUZGADO III]]+Tabla9[[#This Row],[JUZGADO I]]+Tabla9[[#This Row],[ASUNTOS INTERNOS]]</f>
        <v>12</v>
      </c>
      <c r="H20" s="99"/>
      <c r="I20" s="99"/>
    </row>
    <row r="21" spans="2:9" ht="24" customHeight="1">
      <c r="B21" s="293" t="s">
        <v>25</v>
      </c>
      <c r="C21" s="280"/>
      <c r="D21" s="280"/>
      <c r="E21" s="280">
        <v>4</v>
      </c>
      <c r="F21" s="280"/>
      <c r="G21" s="294">
        <f>Tabla9[[#This Row],[JUZGADO IV]]+Tabla9[[#This Row],[JUZGADO III]]+Tabla9[[#This Row],[JUZGADO I]]+Tabla9[[#This Row],[ASUNTOS INTERNOS]]</f>
        <v>4</v>
      </c>
      <c r="H21" s="99"/>
      <c r="I21" s="99"/>
    </row>
    <row r="22" spans="2:9" ht="7.5" customHeight="1" thickBot="1">
      <c r="G22" s="101"/>
    </row>
    <row r="23" spans="2:9" ht="24" customHeight="1" thickBot="1">
      <c r="B23" s="306" t="s">
        <v>126</v>
      </c>
      <c r="C23" s="307" t="e">
        <f>C20+#REF!+C21</f>
        <v>#REF!</v>
      </c>
      <c r="D23" s="307" t="e">
        <f>D20+#REF!+D21</f>
        <v>#REF!</v>
      </c>
      <c r="E23" s="307">
        <f>E20+E21</f>
        <v>14</v>
      </c>
      <c r="F23" s="307">
        <f>F20+F21</f>
        <v>2</v>
      </c>
      <c r="G23" s="307">
        <f>G20+G21</f>
        <v>16</v>
      </c>
      <c r="H23" s="99"/>
      <c r="I23" s="99"/>
    </row>
    <row r="24" spans="2:9" ht="7.5" customHeight="1"/>
    <row r="25" spans="2:9" hidden="1"/>
    <row r="30" spans="2:9" s="103" customFormat="1">
      <c r="B30" s="102"/>
      <c r="C30" s="102"/>
      <c r="D30" s="102"/>
      <c r="H30" s="104"/>
      <c r="I30" s="104"/>
    </row>
    <row r="31" spans="2:9" s="103" customFormat="1">
      <c r="B31" s="102"/>
      <c r="C31" s="389"/>
      <c r="D31" s="389"/>
      <c r="E31" s="389"/>
      <c r="H31" s="104"/>
      <c r="I31" s="104"/>
    </row>
    <row r="32" spans="2:9" s="103" customFormat="1">
      <c r="B32" s="102"/>
      <c r="C32" s="102"/>
      <c r="D32" s="102"/>
      <c r="E32" s="105"/>
      <c r="H32" s="104"/>
      <c r="I32" s="104"/>
    </row>
    <row r="33" spans="2:9" s="103" customFormat="1">
      <c r="B33" s="102"/>
      <c r="C33" s="102"/>
      <c r="D33" s="102"/>
      <c r="H33" s="104"/>
      <c r="I33" s="104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30"/>
  <sheetViews>
    <sheetView showGridLines="0" view="pageLayout" zoomScaleNormal="100" workbookViewId="0">
      <selection activeCell="K12" sqref="K12"/>
    </sheetView>
  </sheetViews>
  <sheetFormatPr baseColWidth="10" defaultRowHeight="12.75"/>
  <cols>
    <col min="1" max="1" width="3.710937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64" t="s">
        <v>158</v>
      </c>
      <c r="C3" s="364"/>
      <c r="D3" s="364"/>
      <c r="E3" s="364"/>
      <c r="F3" s="364"/>
      <c r="G3" s="364"/>
      <c r="H3" s="364"/>
      <c r="I3" s="364"/>
    </row>
    <row r="4" spans="2:13">
      <c r="B4" s="364"/>
      <c r="C4" s="364"/>
      <c r="D4" s="364"/>
      <c r="E4" s="364"/>
      <c r="F4" s="364"/>
      <c r="G4" s="364"/>
      <c r="H4" s="364"/>
      <c r="I4" s="364"/>
    </row>
    <row r="5" spans="2:13">
      <c r="B5" s="364"/>
      <c r="C5" s="364"/>
      <c r="D5" s="364"/>
      <c r="E5" s="364"/>
      <c r="F5" s="364"/>
      <c r="G5" s="364"/>
      <c r="H5" s="364"/>
      <c r="I5" s="364"/>
    </row>
    <row r="6" spans="2:13" ht="12.75" customHeight="1">
      <c r="C6" s="271"/>
      <c r="D6" s="271"/>
      <c r="E6" s="271"/>
      <c r="F6" s="271"/>
      <c r="G6" s="271"/>
      <c r="H6" s="271"/>
      <c r="I6" s="271"/>
    </row>
    <row r="7" spans="2:13" ht="12.75" customHeight="1">
      <c r="C7" s="271"/>
      <c r="D7" s="271"/>
      <c r="E7" s="271"/>
      <c r="F7" s="271"/>
      <c r="G7" s="271"/>
      <c r="H7" s="271"/>
      <c r="I7" s="271"/>
    </row>
    <row r="9" spans="2:13" ht="13.5" thickBot="1"/>
    <row r="10" spans="2:13" s="79" customFormat="1" ht="24.75" customHeight="1" thickBot="1">
      <c r="C10" s="394" t="s">
        <v>216</v>
      </c>
      <c r="D10" s="396"/>
      <c r="E10" s="123"/>
      <c r="F10" s="123"/>
      <c r="H10" s="397"/>
      <c r="I10" s="397"/>
      <c r="J10" s="397"/>
      <c r="K10" s="397"/>
      <c r="L10" s="397"/>
      <c r="M10" s="397"/>
    </row>
    <row r="11" spans="2:13" ht="24" customHeight="1" thickBot="1">
      <c r="C11" s="310" t="s">
        <v>30</v>
      </c>
      <c r="D11" s="311" t="s">
        <v>31</v>
      </c>
      <c r="H11" s="112"/>
      <c r="I11" s="112"/>
      <c r="J11" s="112"/>
      <c r="K11" s="112"/>
      <c r="L11" s="112"/>
      <c r="M11" s="112"/>
    </row>
    <row r="12" spans="2:13" ht="18">
      <c r="B12" s="321" t="s">
        <v>33</v>
      </c>
      <c r="C12" s="118">
        <v>0</v>
      </c>
      <c r="D12" s="115"/>
      <c r="H12" s="112"/>
      <c r="I12" s="112"/>
      <c r="J12" s="112"/>
      <c r="K12" s="112"/>
      <c r="L12" s="112"/>
      <c r="M12" s="112"/>
    </row>
    <row r="13" spans="2:13" ht="8.25" customHeight="1">
      <c r="B13" s="322"/>
      <c r="C13" s="119"/>
      <c r="D13" s="116"/>
      <c r="H13" s="113"/>
      <c r="I13" s="114"/>
      <c r="J13" s="112"/>
      <c r="K13" s="112"/>
      <c r="L13" s="112"/>
      <c r="M13" s="112"/>
    </row>
    <row r="14" spans="2:13" ht="18">
      <c r="B14" s="322" t="s">
        <v>113</v>
      </c>
      <c r="C14" s="119">
        <v>1</v>
      </c>
      <c r="D14" s="116">
        <v>5</v>
      </c>
      <c r="H14" s="113"/>
      <c r="I14" s="114"/>
      <c r="J14" s="112"/>
      <c r="K14" s="112"/>
      <c r="L14" s="112"/>
      <c r="M14" s="112"/>
    </row>
    <row r="15" spans="2:13" ht="9" customHeight="1">
      <c r="B15" s="322"/>
      <c r="C15" s="119"/>
      <c r="D15" s="116"/>
      <c r="H15" s="113"/>
      <c r="I15" s="114"/>
      <c r="J15" s="112"/>
      <c r="K15" s="112"/>
      <c r="L15" s="112"/>
      <c r="M15" s="112"/>
    </row>
    <row r="16" spans="2:13" ht="18">
      <c r="B16" s="322" t="s">
        <v>25</v>
      </c>
      <c r="C16" s="119"/>
      <c r="D16" s="116">
        <v>1</v>
      </c>
      <c r="H16" s="113"/>
      <c r="I16" s="114"/>
      <c r="J16" s="112"/>
      <c r="K16" s="112"/>
      <c r="L16" s="112"/>
      <c r="M16" s="112"/>
    </row>
    <row r="17" spans="2:13" ht="3.75" customHeight="1">
      <c r="B17" s="323"/>
      <c r="C17" s="154"/>
      <c r="D17" s="155"/>
      <c r="H17" s="113"/>
      <c r="I17" s="114"/>
      <c r="J17" s="112"/>
      <c r="K17" s="112"/>
      <c r="L17" s="112"/>
      <c r="M17" s="112"/>
    </row>
    <row r="18" spans="2:13" ht="30.75">
      <c r="B18" s="323" t="s">
        <v>163</v>
      </c>
      <c r="C18" s="154"/>
      <c r="D18" s="155"/>
      <c r="H18" s="113"/>
      <c r="I18" s="114"/>
      <c r="J18" s="112"/>
      <c r="K18" s="112"/>
      <c r="L18" s="112"/>
      <c r="M18" s="112"/>
    </row>
    <row r="19" spans="2:13" ht="9.75" customHeight="1" thickBot="1">
      <c r="B19" s="80"/>
      <c r="C19" s="120"/>
      <c r="D19" s="117"/>
      <c r="H19" s="113"/>
      <c r="I19" s="114"/>
      <c r="J19" s="112"/>
      <c r="K19" s="112"/>
      <c r="L19" s="112"/>
      <c r="M19" s="112"/>
    </row>
    <row r="20" spans="2:13" ht="16.5" thickBot="1">
      <c r="B20" s="17" t="s">
        <v>5</v>
      </c>
      <c r="C20" s="121">
        <f>SUM(C12:C19)</f>
        <v>1</v>
      </c>
      <c r="D20" s="122">
        <f>SUM(D12:D19)</f>
        <v>6</v>
      </c>
      <c r="H20" s="112"/>
      <c r="I20" s="114"/>
      <c r="J20" s="112"/>
      <c r="K20" s="112"/>
      <c r="L20" s="112"/>
      <c r="M20" s="112"/>
    </row>
    <row r="21" spans="2:13" ht="15.75">
      <c r="C21" s="81"/>
      <c r="H21" s="112"/>
      <c r="I21" s="114"/>
      <c r="J21" s="112"/>
      <c r="K21" s="112"/>
      <c r="L21" s="112"/>
      <c r="M21" s="112"/>
    </row>
    <row r="22" spans="2:13">
      <c r="H22" s="112"/>
      <c r="I22" s="112"/>
      <c r="J22" s="112"/>
      <c r="K22" s="112"/>
      <c r="L22" s="112"/>
      <c r="M22" s="112"/>
    </row>
    <row r="23" spans="2:13" ht="15.75">
      <c r="C23" s="82"/>
      <c r="H23" s="112"/>
      <c r="I23" s="114"/>
      <c r="J23" s="112"/>
      <c r="K23" s="112"/>
      <c r="L23" s="112"/>
      <c r="M23" s="112"/>
    </row>
    <row r="24" spans="2:13">
      <c r="H24" s="112"/>
      <c r="I24" s="112"/>
      <c r="J24" s="112"/>
      <c r="K24" s="112"/>
      <c r="L24" s="112"/>
      <c r="M24" s="112"/>
    </row>
    <row r="28" spans="2:13" ht="21.75" customHeight="1"/>
    <row r="29" spans="2:13" hidden="1"/>
    <row r="30" spans="2:13" hidden="1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3F387-657E-46F9-A699-F2A0003EE251}">
  <dimension ref="C2:L43"/>
  <sheetViews>
    <sheetView showGridLines="0" view="pageLayout" zoomScaleNormal="100" workbookViewId="0">
      <selection activeCell="K12" sqref="K12"/>
    </sheetView>
  </sheetViews>
  <sheetFormatPr baseColWidth="10" defaultRowHeight="12.75"/>
  <cols>
    <col min="1" max="2" width="5.140625" style="338" customWidth="1"/>
    <col min="3" max="3" width="18.28515625" style="338" customWidth="1"/>
    <col min="4" max="4" width="16" style="338" customWidth="1"/>
    <col min="5" max="5" width="11.28515625" style="338" customWidth="1"/>
    <col min="6" max="6" width="19" style="338" customWidth="1"/>
    <col min="7" max="7" width="16.28515625" style="338" customWidth="1"/>
    <col min="8" max="9" width="13.7109375" style="338" customWidth="1"/>
    <col min="10" max="10" width="15.42578125" style="338" customWidth="1"/>
    <col min="11" max="16384" width="11.42578125" style="338"/>
  </cols>
  <sheetData>
    <row r="2" spans="3:12">
      <c r="C2" s="383" t="s">
        <v>210</v>
      </c>
      <c r="D2" s="383"/>
      <c r="E2" s="383"/>
      <c r="F2" s="383"/>
      <c r="G2" s="383"/>
      <c r="H2" s="383"/>
      <c r="I2" s="383"/>
      <c r="J2" s="383"/>
    </row>
    <row r="3" spans="3:12">
      <c r="C3" s="383"/>
      <c r="D3" s="383"/>
      <c r="E3" s="383"/>
      <c r="F3" s="383"/>
      <c r="G3" s="383"/>
      <c r="H3" s="383"/>
      <c r="I3" s="383"/>
      <c r="J3" s="383"/>
    </row>
    <row r="4" spans="3:12" ht="12.75" customHeight="1">
      <c r="C4" s="383"/>
      <c r="D4" s="383"/>
      <c r="E4" s="383"/>
      <c r="F4" s="383"/>
      <c r="G4" s="383"/>
      <c r="H4" s="383"/>
      <c r="I4" s="383"/>
      <c r="J4" s="383"/>
    </row>
    <row r="5" spans="3:12" ht="12.75" customHeight="1">
      <c r="D5" s="339"/>
      <c r="E5" s="339"/>
      <c r="F5" s="339"/>
      <c r="G5" s="339"/>
      <c r="H5" s="339"/>
      <c r="I5" s="339"/>
      <c r="J5" s="339"/>
    </row>
    <row r="6" spans="3:12" ht="12.75" customHeight="1">
      <c r="D6" s="339"/>
      <c r="E6" s="339"/>
      <c r="F6" s="339"/>
      <c r="G6" s="339"/>
      <c r="H6" s="339"/>
      <c r="I6" s="339"/>
      <c r="J6" s="339"/>
    </row>
    <row r="9" spans="3:12" ht="15.75" thickBot="1">
      <c r="C9" s="340"/>
      <c r="D9" s="340"/>
      <c r="E9" s="340"/>
      <c r="F9" s="340"/>
      <c r="G9" s="340"/>
      <c r="H9" s="340"/>
      <c r="I9" s="340"/>
      <c r="J9" s="340"/>
      <c r="K9" s="340"/>
      <c r="L9" s="340"/>
    </row>
    <row r="10" spans="3:12" s="344" customFormat="1" ht="33" customHeight="1" thickBot="1">
      <c r="C10" s="341" t="s">
        <v>32</v>
      </c>
      <c r="D10" s="342" t="s">
        <v>203</v>
      </c>
      <c r="E10" s="343"/>
      <c r="F10" s="343"/>
    </row>
    <row r="11" spans="3:12" ht="15.75">
      <c r="C11" s="345" t="s">
        <v>204</v>
      </c>
      <c r="D11" s="346">
        <v>1244</v>
      </c>
      <c r="E11" s="340"/>
      <c r="F11" s="340"/>
    </row>
    <row r="12" spans="3:12" ht="10.5" customHeight="1">
      <c r="C12" s="347"/>
      <c r="D12" s="348"/>
      <c r="E12" s="340"/>
      <c r="F12" s="340"/>
    </row>
    <row r="13" spans="3:12" ht="15.75">
      <c r="C13" s="347" t="s">
        <v>205</v>
      </c>
      <c r="D13" s="348">
        <v>625</v>
      </c>
      <c r="E13" s="340"/>
      <c r="F13" s="340"/>
    </row>
    <row r="14" spans="3:12" ht="6.75" customHeight="1">
      <c r="C14" s="347"/>
      <c r="D14" s="348"/>
      <c r="E14" s="340"/>
      <c r="F14" s="340"/>
    </row>
    <row r="15" spans="3:12" ht="31.5">
      <c r="C15" s="347" t="s">
        <v>206</v>
      </c>
      <c r="D15" s="348">
        <v>1</v>
      </c>
      <c r="E15" s="340"/>
      <c r="F15" s="340"/>
    </row>
    <row r="16" spans="3:12" ht="9" customHeight="1">
      <c r="C16" s="347"/>
      <c r="D16" s="348"/>
      <c r="E16" s="340"/>
      <c r="F16" s="340"/>
    </row>
    <row r="17" spans="3:12" ht="16.5" thickBot="1">
      <c r="C17" s="349" t="s">
        <v>207</v>
      </c>
      <c r="D17" s="350">
        <v>500</v>
      </c>
      <c r="E17" s="340"/>
      <c r="F17" s="340"/>
    </row>
    <row r="18" spans="3:12" ht="36" customHeight="1" thickBot="1">
      <c r="C18" s="351"/>
      <c r="D18" s="352">
        <f>SUM(D11:D17)</f>
        <v>2370</v>
      </c>
      <c r="E18" s="340"/>
      <c r="F18" s="340"/>
    </row>
    <row r="19" spans="3:12" ht="15">
      <c r="C19" s="340"/>
      <c r="D19" s="340"/>
      <c r="E19" s="340"/>
      <c r="F19" s="340"/>
      <c r="G19" s="340"/>
      <c r="H19" s="340"/>
      <c r="I19" s="340"/>
      <c r="J19" s="340"/>
      <c r="K19" s="340"/>
      <c r="L19" s="340"/>
    </row>
    <row r="20" spans="3:12" ht="15">
      <c r="C20" s="340"/>
      <c r="D20" s="340"/>
      <c r="E20" s="340"/>
      <c r="F20" s="340"/>
      <c r="G20" s="340"/>
      <c r="H20" s="340"/>
      <c r="I20" s="340"/>
      <c r="J20" s="340"/>
      <c r="K20" s="340"/>
      <c r="L20" s="340"/>
    </row>
    <row r="21" spans="3:12" ht="15">
      <c r="C21" s="340"/>
      <c r="D21" s="340"/>
      <c r="E21" s="340"/>
      <c r="F21" s="340"/>
      <c r="G21" s="340"/>
      <c r="H21" s="340"/>
      <c r="I21" s="340"/>
      <c r="J21" s="340"/>
      <c r="K21" s="340"/>
      <c r="L21" s="340"/>
    </row>
    <row r="22" spans="3:12" ht="15">
      <c r="C22" s="340"/>
      <c r="D22" s="340"/>
      <c r="E22" s="340"/>
      <c r="F22" s="340"/>
      <c r="G22" s="340"/>
      <c r="H22" s="340"/>
      <c r="I22" s="340"/>
      <c r="J22" s="340"/>
      <c r="K22" s="340"/>
      <c r="L22" s="340"/>
    </row>
    <row r="23" spans="3:12" ht="15.75" thickBot="1">
      <c r="C23" s="340"/>
      <c r="D23" s="340"/>
      <c r="E23" s="340"/>
      <c r="F23" s="340"/>
      <c r="G23" s="340"/>
      <c r="H23" s="340"/>
      <c r="I23" s="340"/>
      <c r="J23" s="340"/>
      <c r="K23" s="340"/>
      <c r="L23" s="340"/>
    </row>
    <row r="24" spans="3:12" ht="37.5" customHeight="1">
      <c r="C24" s="353"/>
      <c r="D24" s="354" t="s">
        <v>208</v>
      </c>
      <c r="E24" s="355" t="s">
        <v>209</v>
      </c>
      <c r="F24" s="340"/>
      <c r="G24" s="340"/>
      <c r="H24" s="340"/>
      <c r="I24" s="340"/>
      <c r="J24" s="340"/>
      <c r="K24" s="340"/>
      <c r="L24" s="340"/>
    </row>
    <row r="25" spans="3:12" ht="23.25" customHeight="1">
      <c r="C25" s="356" t="s">
        <v>105</v>
      </c>
      <c r="D25" s="357">
        <v>721</v>
      </c>
      <c r="E25" s="358">
        <v>382</v>
      </c>
      <c r="F25" s="340"/>
      <c r="G25" s="340"/>
      <c r="H25" s="340"/>
      <c r="I25" s="340"/>
      <c r="J25" s="340"/>
      <c r="K25" s="340"/>
      <c r="L25" s="340"/>
    </row>
    <row r="26" spans="3:12" ht="21" customHeight="1" thickBot="1">
      <c r="C26" s="359" t="s">
        <v>106</v>
      </c>
      <c r="D26" s="360">
        <v>74</v>
      </c>
      <c r="E26" s="361">
        <v>67</v>
      </c>
      <c r="F26" s="340"/>
      <c r="G26" s="340"/>
      <c r="H26" s="340"/>
      <c r="I26" s="340"/>
      <c r="J26" s="340"/>
      <c r="K26" s="340"/>
      <c r="L26" s="340"/>
    </row>
    <row r="27" spans="3:12" ht="15">
      <c r="C27" s="362"/>
      <c r="D27" s="362"/>
      <c r="E27" s="362"/>
      <c r="K27" s="340"/>
      <c r="L27" s="340"/>
    </row>
    <row r="28" spans="3:12" ht="15">
      <c r="K28" s="340"/>
      <c r="L28" s="340"/>
    </row>
    <row r="43" spans="3:3" ht="15">
      <c r="C43" s="363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topLeftCell="A4" zoomScale="75" zoomScaleNormal="50" zoomScaleSheetLayoutView="75" zoomScalePageLayoutView="75" workbookViewId="0">
      <selection activeCell="K12" sqref="K12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65" t="s">
        <v>165</v>
      </c>
      <c r="C2" s="365"/>
      <c r="D2" s="365"/>
      <c r="E2" s="365"/>
      <c r="F2" s="365"/>
      <c r="G2" s="365"/>
      <c r="H2" s="365"/>
      <c r="I2" s="365"/>
    </row>
    <row r="3" spans="1:17" ht="15" customHeight="1">
      <c r="B3" s="365"/>
      <c r="C3" s="365"/>
      <c r="D3" s="365"/>
      <c r="E3" s="365"/>
      <c r="F3" s="365"/>
      <c r="G3" s="365"/>
      <c r="H3" s="365"/>
      <c r="I3" s="365"/>
      <c r="J3" s="239"/>
      <c r="K3" s="239"/>
    </row>
    <row r="4" spans="1:17" ht="15" customHeight="1">
      <c r="A4" s="239"/>
      <c r="B4" s="365"/>
      <c r="C4" s="365"/>
      <c r="D4" s="365"/>
      <c r="E4" s="365"/>
      <c r="F4" s="365"/>
      <c r="G4" s="365"/>
      <c r="H4" s="365"/>
      <c r="I4" s="365"/>
      <c r="J4" s="239"/>
      <c r="K4" s="239"/>
    </row>
    <row r="5" spans="1:17" ht="15" customHeight="1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</row>
    <row r="6" spans="1:17" ht="13.5" customHeight="1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73"/>
      <c r="M6" s="73"/>
      <c r="N6" s="73"/>
      <c r="O6" s="73"/>
      <c r="P6" s="73"/>
      <c r="Q6" s="73"/>
    </row>
    <row r="8" spans="1:17" ht="11.1" customHeight="1">
      <c r="B8" s="4"/>
      <c r="C8" s="4"/>
      <c r="D8" s="4"/>
    </row>
    <row r="9" spans="1:17" ht="36" customHeight="1">
      <c r="B9" s="156" t="s">
        <v>13</v>
      </c>
      <c r="C9" s="237" t="s">
        <v>167</v>
      </c>
      <c r="D9" s="238" t="s">
        <v>161</v>
      </c>
    </row>
    <row r="10" spans="1:17" ht="30.95" customHeight="1">
      <c r="B10" s="157" t="s">
        <v>11</v>
      </c>
      <c r="C10" s="208">
        <v>1</v>
      </c>
      <c r="D10" s="193">
        <v>0</v>
      </c>
    </row>
    <row r="11" spans="1:17" ht="30.95" customHeight="1">
      <c r="B11" s="157" t="s">
        <v>117</v>
      </c>
      <c r="C11" s="209">
        <v>1</v>
      </c>
      <c r="D11" s="193">
        <v>1</v>
      </c>
    </row>
    <row r="12" spans="1:17" ht="30.95" customHeight="1">
      <c r="B12" s="157" t="s">
        <v>12</v>
      </c>
      <c r="C12" s="209">
        <v>33</v>
      </c>
      <c r="D12" s="193">
        <v>40</v>
      </c>
    </row>
    <row r="13" spans="1:17" ht="37.5" customHeight="1">
      <c r="B13" s="157" t="s">
        <v>10</v>
      </c>
      <c r="C13" s="209">
        <v>43</v>
      </c>
      <c r="D13" s="193">
        <v>54</v>
      </c>
    </row>
    <row r="14" spans="1:17" ht="39.75" customHeight="1">
      <c r="B14" s="157" t="s">
        <v>9</v>
      </c>
      <c r="C14" s="209">
        <v>76</v>
      </c>
      <c r="D14" s="193">
        <v>79</v>
      </c>
    </row>
    <row r="15" spans="1:17" ht="30.95" customHeight="1" thickBot="1">
      <c r="B15" s="158" t="s">
        <v>114</v>
      </c>
      <c r="C15" s="210">
        <v>149</v>
      </c>
      <c r="D15" s="195">
        <v>199</v>
      </c>
    </row>
    <row r="16" spans="1:17" ht="6.75" customHeight="1" thickBot="1">
      <c r="B16" s="192"/>
      <c r="C16" s="206"/>
      <c r="D16" s="211"/>
    </row>
    <row r="17" spans="2:4" ht="30.95" customHeight="1">
      <c r="B17" s="159" t="s">
        <v>5</v>
      </c>
      <c r="C17" s="207">
        <f>SUM(C10:C16)</f>
        <v>303</v>
      </c>
      <c r="D17" s="212">
        <f>SUM(D10:D16)</f>
        <v>373</v>
      </c>
    </row>
    <row r="18" spans="2:4" ht="11.1" customHeight="1"/>
    <row r="19" spans="2:4" ht="11.1" customHeight="1"/>
    <row r="21" spans="2:4">
      <c r="B21" s="6"/>
    </row>
    <row r="22" spans="2:4">
      <c r="B22" s="368"/>
      <c r="C22" s="368"/>
      <c r="D22" s="368"/>
    </row>
    <row r="23" spans="2:4">
      <c r="B23" s="368"/>
      <c r="C23" s="368"/>
      <c r="D23" s="368"/>
    </row>
    <row r="24" spans="2:4" ht="18.75">
      <c r="B24" s="233"/>
      <c r="C24" s="366"/>
      <c r="D24" s="366"/>
    </row>
    <row r="25" spans="2:4" ht="18.75">
      <c r="B25" s="233"/>
      <c r="C25" s="366"/>
      <c r="D25" s="366"/>
    </row>
    <row r="26" spans="2:4" ht="18.75">
      <c r="B26" s="233"/>
      <c r="C26" s="366"/>
      <c r="D26" s="366"/>
    </row>
    <row r="27" spans="2:4" ht="18.75">
      <c r="B27" s="233"/>
      <c r="C27" s="366"/>
      <c r="D27" s="366"/>
    </row>
    <row r="28" spans="2:4" ht="18.75">
      <c r="B28" s="233"/>
      <c r="C28" s="366"/>
      <c r="D28" s="366"/>
    </row>
    <row r="29" spans="2:4" ht="18.75">
      <c r="B29" s="233"/>
      <c r="C29" s="366"/>
      <c r="D29" s="366"/>
    </row>
    <row r="30" spans="2:4" ht="18.75">
      <c r="B30" s="233"/>
      <c r="C30" s="366"/>
      <c r="D30" s="366"/>
    </row>
    <row r="31" spans="2:4" ht="18.75">
      <c r="B31" s="233"/>
      <c r="C31" s="366"/>
      <c r="D31" s="366"/>
    </row>
    <row r="32" spans="2:4" ht="18.75">
      <c r="B32" s="233"/>
      <c r="C32" s="366"/>
      <c r="D32" s="366"/>
    </row>
    <row r="33" spans="2:4" ht="18.75">
      <c r="B33" s="233"/>
      <c r="C33" s="366"/>
      <c r="D33" s="366"/>
    </row>
    <row r="34" spans="2:4" ht="18.75">
      <c r="B34" s="233"/>
      <c r="C34" s="366"/>
      <c r="D34" s="366"/>
    </row>
    <row r="35" spans="2:4" ht="15.75">
      <c r="B35" s="7"/>
      <c r="C35" s="367"/>
      <c r="D35" s="367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K12" sqref="K12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93"/>
    </row>
    <row r="3" spans="2:12" ht="15" customHeight="1">
      <c r="B3" s="369" t="s">
        <v>150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</row>
    <row r="4" spans="2:12" ht="24.75" customHeight="1"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</row>
    <row r="5" spans="2:12" ht="15" customHeight="1"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</row>
    <row r="10" spans="2:12">
      <c r="B10" s="8" t="s">
        <v>8</v>
      </c>
      <c r="C10" s="5"/>
      <c r="D10" s="5"/>
    </row>
    <row r="11" spans="2:12" ht="36" customHeight="1">
      <c r="B11" s="160" t="s">
        <v>0</v>
      </c>
      <c r="C11" s="237" t="s">
        <v>167</v>
      </c>
      <c r="D11" s="238" t="s">
        <v>161</v>
      </c>
    </row>
    <row r="12" spans="2:12" ht="30.95" customHeight="1">
      <c r="B12" s="157" t="s">
        <v>14</v>
      </c>
      <c r="C12" s="317">
        <v>21</v>
      </c>
      <c r="D12" s="213">
        <v>23</v>
      </c>
    </row>
    <row r="13" spans="2:12" ht="30.95" customHeight="1">
      <c r="B13" s="157" t="s">
        <v>15</v>
      </c>
      <c r="C13" s="317">
        <v>27</v>
      </c>
      <c r="D13" s="213">
        <v>28</v>
      </c>
    </row>
    <row r="14" spans="2:12" ht="30.95" customHeight="1">
      <c r="B14" s="157" t="s">
        <v>16</v>
      </c>
      <c r="C14" s="317">
        <v>0</v>
      </c>
      <c r="D14" s="213">
        <v>2</v>
      </c>
    </row>
    <row r="15" spans="2:12" ht="13.5" customHeight="1">
      <c r="B15" s="161"/>
      <c r="C15" s="216"/>
      <c r="D15" s="214"/>
    </row>
    <row r="16" spans="2:12" ht="30.95" customHeight="1">
      <c r="B16" s="162" t="s">
        <v>5</v>
      </c>
      <c r="C16" s="217">
        <f>C12+C13</f>
        <v>48</v>
      </c>
      <c r="D16" s="215">
        <f>D12+D13</f>
        <v>51</v>
      </c>
    </row>
    <row r="20" spans="2:2" ht="15.75">
      <c r="B20" s="59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zoomScale="75" zoomScaleNormal="50" zoomScaleSheetLayoutView="75" zoomScalePageLayoutView="75" workbookViewId="0">
      <selection activeCell="K12" sqref="K12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69" t="s">
        <v>151</v>
      </c>
      <c r="C4" s="369"/>
      <c r="D4" s="369"/>
      <c r="E4" s="369"/>
      <c r="F4" s="369"/>
      <c r="G4" s="369"/>
      <c r="H4" s="369"/>
      <c r="I4" s="369"/>
      <c r="J4" s="369"/>
    </row>
    <row r="5" spans="2:10">
      <c r="B5" s="369"/>
      <c r="C5" s="369"/>
      <c r="D5" s="369"/>
      <c r="E5" s="369"/>
      <c r="F5" s="369"/>
      <c r="G5" s="369"/>
      <c r="H5" s="369"/>
      <c r="I5" s="369"/>
      <c r="J5" s="369"/>
    </row>
    <row r="6" spans="2:10">
      <c r="B6" s="369"/>
      <c r="C6" s="369"/>
      <c r="D6" s="369"/>
      <c r="E6" s="369"/>
      <c r="F6" s="369"/>
      <c r="G6" s="369"/>
      <c r="H6" s="369"/>
      <c r="I6" s="369"/>
      <c r="J6" s="369"/>
    </row>
    <row r="12" spans="2:10">
      <c r="B12" s="8" t="s">
        <v>8</v>
      </c>
      <c r="C12" s="5"/>
      <c r="D12" s="5"/>
    </row>
    <row r="13" spans="2:10" ht="36" customHeight="1">
      <c r="B13" s="160" t="s">
        <v>0</v>
      </c>
      <c r="C13" s="237" t="s">
        <v>167</v>
      </c>
      <c r="D13" s="238" t="s">
        <v>161</v>
      </c>
    </row>
    <row r="14" spans="2:10" ht="30.95" customHeight="1">
      <c r="B14" s="157" t="s">
        <v>14</v>
      </c>
      <c r="C14" s="317">
        <v>2</v>
      </c>
      <c r="D14" s="193">
        <v>5</v>
      </c>
    </row>
    <row r="15" spans="2:10" ht="30.95" customHeight="1">
      <c r="B15" s="157" t="s">
        <v>15</v>
      </c>
      <c r="C15" s="317">
        <v>2</v>
      </c>
      <c r="D15" s="193">
        <v>4</v>
      </c>
    </row>
    <row r="16" spans="2:10" ht="30.95" customHeight="1">
      <c r="B16" s="157" t="s">
        <v>16</v>
      </c>
      <c r="C16" s="317">
        <v>0</v>
      </c>
      <c r="D16" s="193">
        <v>0</v>
      </c>
    </row>
    <row r="17" spans="2:4" ht="13.5" customHeight="1">
      <c r="B17" s="161"/>
      <c r="C17" s="218"/>
      <c r="D17" s="194"/>
    </row>
    <row r="18" spans="2:4" ht="30.95" customHeight="1">
      <c r="B18" s="162" t="s">
        <v>5</v>
      </c>
      <c r="C18" s="219">
        <f>C14+C15</f>
        <v>4</v>
      </c>
      <c r="D18" s="195">
        <f>D14+D15</f>
        <v>9</v>
      </c>
    </row>
    <row r="43" spans="2: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43" zoomScaleNormal="50" zoomScaleSheetLayoutView="75" workbookViewId="0">
      <selection activeCell="K12" sqref="K12"/>
    </sheetView>
  </sheetViews>
  <sheetFormatPr baseColWidth="10" defaultRowHeight="12.75"/>
  <cols>
    <col min="1" max="1" width="7.85546875" style="19" customWidth="1"/>
    <col min="2" max="2" width="21.855468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/>
    <row r="2" spans="1:10" ht="12.75" customHeight="1">
      <c r="B2" s="370" t="s">
        <v>152</v>
      </c>
      <c r="C2" s="370"/>
      <c r="D2" s="370"/>
      <c r="E2" s="370"/>
      <c r="F2" s="370"/>
      <c r="G2" s="370"/>
      <c r="H2" s="241"/>
      <c r="I2" s="240"/>
      <c r="J2" s="240"/>
    </row>
    <row r="3" spans="1:10" ht="18" customHeight="1">
      <c r="B3" s="370"/>
      <c r="C3" s="370"/>
      <c r="D3" s="370"/>
      <c r="E3" s="370"/>
      <c r="F3" s="370"/>
      <c r="G3" s="370"/>
      <c r="H3" s="241"/>
      <c r="I3" s="240"/>
      <c r="J3" s="240"/>
    </row>
    <row r="4" spans="1:10" ht="15.75" customHeight="1">
      <c r="A4" s="241"/>
      <c r="B4" s="370"/>
      <c r="C4" s="370"/>
      <c r="D4" s="370"/>
      <c r="E4" s="370"/>
      <c r="F4" s="370"/>
      <c r="G4" s="370"/>
      <c r="H4" s="241"/>
      <c r="I4" s="240"/>
      <c r="J4" s="240"/>
    </row>
    <row r="5" spans="1:10" ht="22.5" customHeight="1">
      <c r="A5" s="241"/>
      <c r="B5" s="241"/>
      <c r="C5" s="241"/>
      <c r="D5" s="241"/>
      <c r="E5" s="241"/>
      <c r="F5" s="241"/>
      <c r="G5" s="241"/>
      <c r="H5" s="241"/>
      <c r="I5" s="240"/>
      <c r="J5" s="240"/>
    </row>
    <row r="6" spans="1:10" ht="12.75" customHeight="1">
      <c r="A6" s="240"/>
      <c r="B6" s="240"/>
      <c r="C6" s="240"/>
      <c r="D6" s="240"/>
      <c r="E6" s="240"/>
      <c r="F6" s="240"/>
      <c r="G6" s="240"/>
      <c r="H6" s="240"/>
      <c r="I6" s="240"/>
      <c r="J6" s="240"/>
    </row>
    <row r="9" spans="1:10" ht="33" customHeight="1" thickBot="1">
      <c r="B9" s="124" t="s">
        <v>61</v>
      </c>
      <c r="C9" s="125" t="s">
        <v>1</v>
      </c>
      <c r="D9" s="125" t="s">
        <v>2</v>
      </c>
      <c r="E9" s="125" t="s">
        <v>3</v>
      </c>
      <c r="F9" s="125" t="s">
        <v>35</v>
      </c>
      <c r="G9" s="126" t="s">
        <v>17</v>
      </c>
    </row>
    <row r="10" spans="1:10" ht="23.25" customHeight="1">
      <c r="B10" s="244" t="s">
        <v>62</v>
      </c>
      <c r="C10" s="127">
        <v>30</v>
      </c>
      <c r="D10" s="127">
        <v>0</v>
      </c>
      <c r="E10" s="127">
        <v>1</v>
      </c>
      <c r="F10" s="127">
        <v>0</v>
      </c>
      <c r="G10" s="127">
        <f t="shared" ref="G10:G25" si="0">SUM(C10:F10)</f>
        <v>31</v>
      </c>
    </row>
    <row r="11" spans="1:10" ht="22.5" customHeight="1">
      <c r="B11" s="245" t="s">
        <v>63</v>
      </c>
      <c r="C11" s="128">
        <v>55</v>
      </c>
      <c r="D11" s="128">
        <v>0</v>
      </c>
      <c r="E11" s="128">
        <v>2</v>
      </c>
      <c r="F11" s="128">
        <v>0</v>
      </c>
      <c r="G11" s="129">
        <f t="shared" si="0"/>
        <v>57</v>
      </c>
      <c r="H11" s="20"/>
    </row>
    <row r="12" spans="1:10" ht="30" customHeight="1">
      <c r="B12" s="245" t="s">
        <v>64</v>
      </c>
      <c r="C12" s="128">
        <v>73</v>
      </c>
      <c r="D12" s="128">
        <v>0</v>
      </c>
      <c r="E12" s="128">
        <v>0</v>
      </c>
      <c r="F12" s="128">
        <v>0</v>
      </c>
      <c r="G12" s="129">
        <f t="shared" si="0"/>
        <v>73</v>
      </c>
    </row>
    <row r="13" spans="1:10" ht="27.95" customHeight="1">
      <c r="B13" s="245" t="s">
        <v>65</v>
      </c>
      <c r="C13" s="128">
        <v>87</v>
      </c>
      <c r="D13" s="128">
        <v>2</v>
      </c>
      <c r="E13" s="128">
        <v>4</v>
      </c>
      <c r="F13" s="128">
        <v>0</v>
      </c>
      <c r="G13" s="129">
        <f t="shared" si="0"/>
        <v>93</v>
      </c>
    </row>
    <row r="14" spans="1:10" ht="27.95" customHeight="1">
      <c r="B14" s="245" t="s">
        <v>66</v>
      </c>
      <c r="C14" s="128">
        <v>64</v>
      </c>
      <c r="D14" s="128">
        <v>0</v>
      </c>
      <c r="E14" s="128">
        <v>1</v>
      </c>
      <c r="F14" s="128">
        <v>0</v>
      </c>
      <c r="G14" s="129">
        <f t="shared" si="0"/>
        <v>65</v>
      </c>
    </row>
    <row r="15" spans="1:10" ht="27.95" customHeight="1">
      <c r="B15" s="245" t="s">
        <v>67</v>
      </c>
      <c r="C15" s="128">
        <v>58</v>
      </c>
      <c r="D15" s="128">
        <v>1</v>
      </c>
      <c r="E15" s="128">
        <v>2</v>
      </c>
      <c r="F15" s="128">
        <v>0</v>
      </c>
      <c r="G15" s="129">
        <f t="shared" si="0"/>
        <v>61</v>
      </c>
    </row>
    <row r="16" spans="1:10" ht="27.95" customHeight="1">
      <c r="B16" s="245" t="s">
        <v>68</v>
      </c>
      <c r="C16" s="128">
        <v>42</v>
      </c>
      <c r="D16" s="128">
        <v>0</v>
      </c>
      <c r="E16" s="128">
        <v>0</v>
      </c>
      <c r="F16" s="128">
        <v>0</v>
      </c>
      <c r="G16" s="129">
        <f t="shared" si="0"/>
        <v>42</v>
      </c>
    </row>
    <row r="17" spans="2:7" ht="27.95" customHeight="1">
      <c r="B17" s="245" t="s">
        <v>69</v>
      </c>
      <c r="C17" s="128">
        <v>44</v>
      </c>
      <c r="D17" s="128">
        <v>0</v>
      </c>
      <c r="E17" s="128">
        <v>0</v>
      </c>
      <c r="F17" s="128">
        <v>0</v>
      </c>
      <c r="G17" s="129">
        <f t="shared" si="0"/>
        <v>44</v>
      </c>
    </row>
    <row r="18" spans="2:7" ht="27.95" customHeight="1">
      <c r="B18" s="245" t="s">
        <v>70</v>
      </c>
      <c r="C18" s="128">
        <v>18</v>
      </c>
      <c r="D18" s="128">
        <v>1</v>
      </c>
      <c r="E18" s="128">
        <v>0</v>
      </c>
      <c r="F18" s="128">
        <v>0</v>
      </c>
      <c r="G18" s="128">
        <f t="shared" si="0"/>
        <v>19</v>
      </c>
    </row>
    <row r="19" spans="2:7" ht="27.95" customHeight="1">
      <c r="B19" s="245" t="s">
        <v>71</v>
      </c>
      <c r="C19" s="128">
        <v>21</v>
      </c>
      <c r="D19" s="128">
        <v>1</v>
      </c>
      <c r="E19" s="128">
        <v>0</v>
      </c>
      <c r="F19" s="128">
        <v>0</v>
      </c>
      <c r="G19" s="128">
        <f t="shared" si="0"/>
        <v>22</v>
      </c>
    </row>
    <row r="20" spans="2:7" ht="27.95" customHeight="1">
      <c r="B20" s="245" t="s">
        <v>72</v>
      </c>
      <c r="C20" s="128">
        <v>17</v>
      </c>
      <c r="D20" s="128">
        <v>1</v>
      </c>
      <c r="E20" s="128">
        <v>0</v>
      </c>
      <c r="F20" s="128">
        <v>0</v>
      </c>
      <c r="G20" s="128">
        <f t="shared" si="0"/>
        <v>18</v>
      </c>
    </row>
    <row r="21" spans="2:7" ht="27.95" customHeight="1">
      <c r="B21" s="245" t="s">
        <v>73</v>
      </c>
      <c r="C21" s="128">
        <v>5</v>
      </c>
      <c r="D21" s="128">
        <v>0</v>
      </c>
      <c r="E21" s="128">
        <v>0</v>
      </c>
      <c r="F21" s="128">
        <v>0</v>
      </c>
      <c r="G21" s="128">
        <f t="shared" si="0"/>
        <v>5</v>
      </c>
    </row>
    <row r="22" spans="2:7" ht="27.95" customHeight="1">
      <c r="B22" s="245" t="s">
        <v>74</v>
      </c>
      <c r="C22" s="128">
        <v>6</v>
      </c>
      <c r="D22" s="128">
        <v>0</v>
      </c>
      <c r="E22" s="128">
        <v>0</v>
      </c>
      <c r="F22" s="128">
        <v>0</v>
      </c>
      <c r="G22" s="128">
        <f t="shared" si="0"/>
        <v>6</v>
      </c>
    </row>
    <row r="23" spans="2:7" ht="27.95" customHeight="1">
      <c r="B23" s="245" t="s">
        <v>75</v>
      </c>
      <c r="C23" s="128">
        <v>0</v>
      </c>
      <c r="D23" s="128">
        <v>0</v>
      </c>
      <c r="E23" s="128">
        <v>0</v>
      </c>
      <c r="F23" s="128">
        <v>0</v>
      </c>
      <c r="G23" s="128">
        <f t="shared" si="0"/>
        <v>0</v>
      </c>
    </row>
    <row r="24" spans="2:7" ht="27.95" customHeight="1">
      <c r="B24" s="245" t="s">
        <v>76</v>
      </c>
      <c r="C24" s="128">
        <v>0</v>
      </c>
      <c r="D24" s="128">
        <v>0</v>
      </c>
      <c r="E24" s="128">
        <v>0</v>
      </c>
      <c r="F24" s="128">
        <v>0</v>
      </c>
      <c r="G24" s="128">
        <f t="shared" si="0"/>
        <v>0</v>
      </c>
    </row>
    <row r="25" spans="2:7" ht="27.95" customHeight="1">
      <c r="B25" s="245" t="s">
        <v>77</v>
      </c>
      <c r="C25" s="128">
        <v>0</v>
      </c>
      <c r="D25" s="128">
        <v>0</v>
      </c>
      <c r="E25" s="128">
        <v>0</v>
      </c>
      <c r="F25" s="128">
        <v>0</v>
      </c>
      <c r="G25" s="128">
        <f t="shared" si="0"/>
        <v>0</v>
      </c>
    </row>
    <row r="26" spans="2:7" ht="12" customHeight="1" thickBot="1">
      <c r="B26" s="134"/>
      <c r="C26" s="131"/>
      <c r="D26" s="131"/>
      <c r="E26" s="131"/>
      <c r="F26" s="131"/>
      <c r="G26" s="131"/>
    </row>
    <row r="27" spans="2:7" ht="44.25" customHeight="1" thickBot="1">
      <c r="B27" s="248" t="s">
        <v>121</v>
      </c>
      <c r="C27" s="249">
        <f>SUM(C10:C26)</f>
        <v>520</v>
      </c>
      <c r="D27" s="249">
        <f>SUM(D10:D26)</f>
        <v>6</v>
      </c>
      <c r="E27" s="249">
        <f>SUM(E10:E26)</f>
        <v>10</v>
      </c>
      <c r="F27" s="249">
        <f>SUM(F10:F26)</f>
        <v>0</v>
      </c>
      <c r="G27" s="250">
        <f>SUM(C27:F27)</f>
        <v>536</v>
      </c>
    </row>
    <row r="28" spans="2:7" ht="13.5" customHeight="1">
      <c r="B28" s="247"/>
      <c r="C28" s="58"/>
      <c r="D28" s="58"/>
      <c r="E28" s="58"/>
      <c r="F28" s="58"/>
      <c r="G28" s="58"/>
    </row>
    <row r="29" spans="2:7" ht="27" customHeight="1">
      <c r="B29" s="245" t="s">
        <v>78</v>
      </c>
      <c r="C29" s="128">
        <v>1</v>
      </c>
      <c r="D29" s="128">
        <v>2</v>
      </c>
      <c r="E29" s="128">
        <v>0</v>
      </c>
      <c r="F29" s="128">
        <v>0</v>
      </c>
      <c r="G29" s="128">
        <f>Tabla12[[#This Row],[CAIDA DE PERSONA]]+Tabla12[[#This Row],[VOLCADURAS]]+Tabla12[[#This Row],[ATROPELLOS]]+Tabla12[[#This Row],[CHOQUES]]</f>
        <v>3</v>
      </c>
    </row>
    <row r="30" spans="2:7" ht="21" customHeight="1">
      <c r="B30" s="245" t="s">
        <v>79</v>
      </c>
      <c r="C30" s="128">
        <v>0</v>
      </c>
      <c r="D30" s="128">
        <v>0</v>
      </c>
      <c r="E30" s="133">
        <v>0</v>
      </c>
      <c r="F30" s="128">
        <v>0</v>
      </c>
      <c r="G30" s="128">
        <f>Tabla12[[#This Row],[CAIDA DE PERSONA]]+Tabla12[[#This Row],[VOLCADURAS]]+Tabla12[[#This Row],[ATROPELLOS]]+Tabla12[[#This Row],[CHOQUES]]</f>
        <v>0</v>
      </c>
    </row>
    <row r="31" spans="2:7" ht="18.75" customHeight="1">
      <c r="B31" s="245" t="s">
        <v>80</v>
      </c>
      <c r="C31" s="128">
        <v>3</v>
      </c>
      <c r="D31" s="128">
        <v>0</v>
      </c>
      <c r="E31" s="133">
        <v>0</v>
      </c>
      <c r="F31" s="128">
        <v>0</v>
      </c>
      <c r="G31" s="128">
        <f>Tabla12[[#This Row],[CAIDA DE PERSONA]]+Tabla12[[#This Row],[VOLCADURAS]]+Tabla12[[#This Row],[ATROPELLOS]]+Tabla12[[#This Row],[CHOQUES]]</f>
        <v>3</v>
      </c>
    </row>
    <row r="32" spans="2:7" ht="21.75" customHeight="1">
      <c r="B32" s="245" t="s">
        <v>81</v>
      </c>
      <c r="C32" s="128">
        <v>6</v>
      </c>
      <c r="D32" s="128">
        <v>0</v>
      </c>
      <c r="E32" s="128">
        <v>0</v>
      </c>
      <c r="F32" s="128">
        <v>0</v>
      </c>
      <c r="G32" s="128">
        <f>Tabla12[[#This Row],[CAIDA DE PERSONA]]+Tabla12[[#This Row],[VOLCADURAS]]+Tabla12[[#This Row],[ATROPELLOS]]+Tabla12[[#This Row],[CHOQUES]]</f>
        <v>6</v>
      </c>
    </row>
    <row r="33" spans="2:10" ht="9.75" customHeight="1" thickBot="1">
      <c r="B33" s="134"/>
      <c r="C33" s="131"/>
      <c r="D33" s="131"/>
      <c r="E33" s="131"/>
      <c r="F33" s="131"/>
      <c r="G33" s="131"/>
      <c r="J33" s="28"/>
    </row>
    <row r="34" spans="2:10" ht="32.25" customHeight="1" thickBot="1">
      <c r="B34" s="246" t="s">
        <v>82</v>
      </c>
      <c r="C34" s="132">
        <f>SUM(C29:C33)</f>
        <v>10</v>
      </c>
      <c r="D34" s="132">
        <f>SUM(D29:D33)</f>
        <v>2</v>
      </c>
      <c r="E34" s="132">
        <f>SUM(E29:E33)</f>
        <v>0</v>
      </c>
      <c r="F34" s="132">
        <f>SUM(F29:F33)</f>
        <v>0</v>
      </c>
      <c r="G34" s="57">
        <f>SUM(C34:F34)</f>
        <v>12</v>
      </c>
      <c r="J34" s="28"/>
    </row>
    <row r="35" spans="2:10" ht="9.75" customHeight="1" thickBot="1">
      <c r="B35" s="27"/>
      <c r="C35" s="28"/>
      <c r="D35" s="28"/>
      <c r="E35" s="28"/>
      <c r="F35" s="28"/>
      <c r="G35" s="28"/>
      <c r="J35" s="28"/>
    </row>
    <row r="36" spans="2:10" ht="32.25" customHeight="1" thickBot="1">
      <c r="B36" s="243" t="s">
        <v>83</v>
      </c>
      <c r="C36" s="36">
        <v>16</v>
      </c>
      <c r="D36" s="36">
        <v>0</v>
      </c>
      <c r="E36" s="37">
        <v>1</v>
      </c>
      <c r="F36" s="37">
        <v>0</v>
      </c>
      <c r="G36" s="38">
        <f>C36+D36+E36+F36</f>
        <v>17</v>
      </c>
    </row>
    <row r="37" spans="2:10" ht="30.95" customHeight="1">
      <c r="B37" s="243" t="s">
        <v>5</v>
      </c>
      <c r="C37" s="37">
        <f>C34+C27+C36</f>
        <v>546</v>
      </c>
      <c r="D37" s="37">
        <f>D36+D34+D27</f>
        <v>8</v>
      </c>
      <c r="E37" s="37">
        <f>E36+E34+E27</f>
        <v>11</v>
      </c>
      <c r="F37" s="37">
        <f>F36+F34+F27</f>
        <v>0</v>
      </c>
      <c r="G37" s="38">
        <f>C37+D37+E37+F37</f>
        <v>565</v>
      </c>
      <c r="J37" s="35"/>
    </row>
    <row r="38" spans="2:10" ht="21.75" customHeight="1"/>
    <row r="39" spans="2:10" ht="18.75" customHeight="1">
      <c r="C39" s="242"/>
    </row>
    <row r="40" spans="2:10" ht="25.5" customHeight="1"/>
    <row r="41" spans="2:10" ht="18.75" customHeight="1">
      <c r="C41" s="27"/>
      <c r="D41" s="28"/>
      <c r="E41" s="28"/>
      <c r="F41" s="28"/>
      <c r="G41" s="28"/>
      <c r="H41" s="28"/>
    </row>
    <row r="42" spans="2:10" ht="30.95" customHeight="1">
      <c r="D42" s="371" t="s">
        <v>124</v>
      </c>
      <c r="E42" s="371"/>
      <c r="F42" s="371"/>
      <c r="G42" s="371"/>
    </row>
    <row r="43" spans="2:10" ht="30.95" customHeight="1">
      <c r="C43" s="30"/>
      <c r="D43" s="371"/>
      <c r="E43" s="371"/>
      <c r="F43" s="371"/>
      <c r="G43" s="371"/>
      <c r="H43" s="30"/>
    </row>
    <row r="44" spans="2:10" ht="30.95" customHeight="1">
      <c r="C44" s="30"/>
      <c r="D44" s="30"/>
      <c r="E44" s="30"/>
      <c r="F44" s="30"/>
      <c r="G44" s="30"/>
      <c r="H44" s="30"/>
    </row>
    <row r="45" spans="2:10" ht="30.95" customHeight="1">
      <c r="C45" s="31"/>
      <c r="D45" s="31"/>
      <c r="E45" s="31"/>
      <c r="F45" s="31"/>
      <c r="G45" s="31"/>
      <c r="H45" s="31"/>
    </row>
    <row r="46" spans="2:10" ht="30.95" customHeight="1">
      <c r="C46" s="32"/>
      <c r="D46" s="32"/>
      <c r="E46" s="32"/>
      <c r="F46" s="32"/>
      <c r="G46" s="32"/>
      <c r="H46" s="32"/>
    </row>
    <row r="47" spans="2:10" ht="30.95" customHeight="1">
      <c r="C47" s="33"/>
      <c r="D47" s="33"/>
      <c r="E47" s="33"/>
      <c r="F47" s="33"/>
      <c r="G47" s="33"/>
      <c r="H47" s="33"/>
    </row>
    <row r="48" spans="2:10" ht="30.95" customHeight="1">
      <c r="C48" s="27"/>
      <c r="D48" s="28"/>
      <c r="E48" s="28"/>
      <c r="F48" s="28"/>
      <c r="G48" s="28"/>
      <c r="H48" s="28"/>
    </row>
    <row r="49" spans="3:8" ht="30.95" customHeight="1">
      <c r="C49" s="27"/>
      <c r="D49" s="28"/>
      <c r="E49" s="28"/>
      <c r="F49" s="28"/>
      <c r="G49" s="28"/>
      <c r="H49" s="28"/>
    </row>
    <row r="50" spans="3:8" ht="30.95" customHeight="1">
      <c r="C50" s="27"/>
      <c r="D50" s="28"/>
      <c r="E50" s="28"/>
      <c r="F50" s="28"/>
      <c r="G50" s="28"/>
      <c r="H50" s="28"/>
    </row>
    <row r="51" spans="3:8" ht="30.95" customHeight="1">
      <c r="C51" s="27"/>
      <c r="D51" s="28"/>
      <c r="E51" s="28"/>
      <c r="F51" s="28"/>
      <c r="G51" s="28"/>
      <c r="H51" s="28"/>
    </row>
    <row r="52" spans="3:8" ht="30.95" customHeight="1">
      <c r="C52" s="27"/>
      <c r="D52" s="28"/>
      <c r="E52" s="28"/>
      <c r="F52" s="28"/>
      <c r="G52" s="28"/>
      <c r="H52" s="28"/>
    </row>
    <row r="53" spans="3:8" ht="30.95" customHeight="1">
      <c r="C53" s="34"/>
      <c r="D53" s="26"/>
      <c r="E53" s="26"/>
      <c r="F53" s="26"/>
      <c r="G53" s="26"/>
      <c r="H53" s="26"/>
    </row>
    <row r="54" spans="3:8" ht="30.95" customHeight="1">
      <c r="C54" s="27"/>
      <c r="D54" s="28"/>
      <c r="E54" s="28"/>
      <c r="F54" s="28"/>
      <c r="G54" s="28"/>
      <c r="H54" s="28"/>
    </row>
    <row r="55" spans="3:8" ht="30.95" customHeight="1">
      <c r="C55" s="27"/>
      <c r="D55" s="28"/>
      <c r="E55" s="28"/>
      <c r="F55" s="28"/>
      <c r="G55" s="28"/>
      <c r="H55" s="28"/>
    </row>
    <row r="56" spans="3:8" ht="30.95" customHeight="1">
      <c r="C56" s="29"/>
      <c r="D56" s="28"/>
      <c r="E56" s="28"/>
      <c r="F56" s="28"/>
      <c r="G56" s="28"/>
      <c r="H56" s="28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7"/>
  <sheetViews>
    <sheetView showGridLines="0" view="pageLayout" topLeftCell="A23" zoomScaleNormal="100" workbookViewId="0">
      <selection activeCell="K12" sqref="K12"/>
    </sheetView>
  </sheetViews>
  <sheetFormatPr baseColWidth="10" defaultRowHeight="12.75"/>
  <cols>
    <col min="1" max="1" width="5.7109375" style="19" customWidth="1"/>
    <col min="2" max="2" width="22.5703125" style="19" customWidth="1"/>
    <col min="3" max="3" width="14.85546875" style="19" customWidth="1"/>
    <col min="4" max="4" width="17.4257812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1" spans="2:7" ht="18" customHeight="1"/>
    <row r="2" spans="2:7" ht="12.75" customHeight="1">
      <c r="B2" s="369" t="s">
        <v>153</v>
      </c>
      <c r="C2" s="369"/>
      <c r="D2" s="369"/>
      <c r="E2" s="369"/>
      <c r="F2" s="369"/>
      <c r="G2" s="241"/>
    </row>
    <row r="3" spans="2:7" ht="12.75" customHeight="1">
      <c r="B3" s="369"/>
      <c r="C3" s="369"/>
      <c r="D3" s="369"/>
      <c r="E3" s="369"/>
      <c r="F3" s="369"/>
      <c r="G3" s="241"/>
    </row>
    <row r="4" spans="2:7" ht="7.5" customHeight="1">
      <c r="B4" s="369"/>
      <c r="C4" s="369"/>
      <c r="D4" s="369"/>
      <c r="E4" s="369"/>
      <c r="F4" s="369"/>
      <c r="G4" s="241"/>
    </row>
    <row r="7" spans="2:7" ht="16.5" customHeight="1"/>
    <row r="8" spans="2:7" ht="1.5" customHeight="1"/>
    <row r="9" spans="2:7" ht="8.25" hidden="1" customHeight="1"/>
    <row r="10" spans="2:7">
      <c r="B10" s="40"/>
      <c r="C10" s="40"/>
      <c r="D10" s="40"/>
      <c r="E10" s="40"/>
      <c r="F10" s="40"/>
      <c r="G10" s="40"/>
    </row>
    <row r="11" spans="2:7" ht="30" customHeight="1">
      <c r="B11" s="135" t="s">
        <v>34</v>
      </c>
      <c r="C11" s="135" t="s">
        <v>1</v>
      </c>
      <c r="D11" s="135" t="s">
        <v>2</v>
      </c>
      <c r="E11" s="135" t="s">
        <v>3</v>
      </c>
      <c r="F11" s="135" t="s">
        <v>35</v>
      </c>
      <c r="G11" s="136" t="s">
        <v>17</v>
      </c>
    </row>
    <row r="12" spans="2:7" ht="27.95" customHeight="1">
      <c r="B12" s="41" t="s">
        <v>36</v>
      </c>
      <c r="C12" s="39">
        <v>10</v>
      </c>
      <c r="D12" s="39">
        <v>0</v>
      </c>
      <c r="E12" s="39">
        <v>2</v>
      </c>
      <c r="F12" s="39">
        <v>0</v>
      </c>
      <c r="G12" s="85">
        <f t="shared" ref="G12:G35" si="0">SUM(C12:F12)</f>
        <v>12</v>
      </c>
    </row>
    <row r="13" spans="2:7" ht="27.95" customHeight="1">
      <c r="B13" s="41" t="s">
        <v>37</v>
      </c>
      <c r="C13" s="39">
        <v>6</v>
      </c>
      <c r="D13" s="39">
        <v>0</v>
      </c>
      <c r="E13" s="39">
        <v>0</v>
      </c>
      <c r="F13" s="39">
        <v>0</v>
      </c>
      <c r="G13" s="85">
        <f t="shared" si="0"/>
        <v>6</v>
      </c>
    </row>
    <row r="14" spans="2:7" ht="27.95" customHeight="1">
      <c r="B14" s="41" t="s">
        <v>38</v>
      </c>
      <c r="C14" s="39">
        <v>6</v>
      </c>
      <c r="D14" s="39">
        <v>0</v>
      </c>
      <c r="E14" s="39">
        <v>0</v>
      </c>
      <c r="F14" s="39"/>
      <c r="G14" s="85">
        <f t="shared" si="0"/>
        <v>6</v>
      </c>
    </row>
    <row r="15" spans="2:7" ht="27.95" customHeight="1">
      <c r="B15" s="41" t="s">
        <v>39</v>
      </c>
      <c r="C15" s="39">
        <v>3</v>
      </c>
      <c r="D15" s="39">
        <v>0</v>
      </c>
      <c r="E15" s="39">
        <v>0</v>
      </c>
      <c r="F15" s="39">
        <v>0</v>
      </c>
      <c r="G15" s="85">
        <f t="shared" si="0"/>
        <v>3</v>
      </c>
    </row>
    <row r="16" spans="2:7" ht="27.95" customHeight="1">
      <c r="B16" s="41" t="s">
        <v>40</v>
      </c>
      <c r="C16" s="39">
        <v>4</v>
      </c>
      <c r="D16" s="39">
        <v>0</v>
      </c>
      <c r="E16" s="39">
        <v>0</v>
      </c>
      <c r="F16" s="39">
        <v>0</v>
      </c>
      <c r="G16" s="85">
        <f t="shared" si="0"/>
        <v>4</v>
      </c>
    </row>
    <row r="17" spans="2:7" ht="27.95" customHeight="1">
      <c r="B17" s="41" t="s">
        <v>41</v>
      </c>
      <c r="C17" s="39">
        <v>6</v>
      </c>
      <c r="D17" s="39">
        <v>0</v>
      </c>
      <c r="E17" s="39">
        <v>0</v>
      </c>
      <c r="F17" s="39">
        <v>0</v>
      </c>
      <c r="G17" s="85">
        <f t="shared" si="0"/>
        <v>6</v>
      </c>
    </row>
    <row r="18" spans="2:7" ht="27.95" customHeight="1">
      <c r="B18" s="41" t="s">
        <v>42</v>
      </c>
      <c r="C18" s="39">
        <v>5</v>
      </c>
      <c r="D18" s="39">
        <v>0</v>
      </c>
      <c r="E18" s="39">
        <v>0</v>
      </c>
      <c r="F18" s="39">
        <v>0</v>
      </c>
      <c r="G18" s="85">
        <f t="shared" si="0"/>
        <v>5</v>
      </c>
    </row>
    <row r="19" spans="2:7" ht="27.95" customHeight="1">
      <c r="B19" s="41" t="s">
        <v>43</v>
      </c>
      <c r="C19" s="39">
        <v>18</v>
      </c>
      <c r="D19" s="39">
        <v>1</v>
      </c>
      <c r="E19" s="39">
        <v>1</v>
      </c>
      <c r="F19" s="39">
        <v>0</v>
      </c>
      <c r="G19" s="85">
        <f t="shared" si="0"/>
        <v>20</v>
      </c>
    </row>
    <row r="20" spans="2:7" ht="27.95" customHeight="1">
      <c r="B20" s="41" t="s">
        <v>44</v>
      </c>
      <c r="C20" s="39">
        <v>20</v>
      </c>
      <c r="D20" s="39">
        <v>0</v>
      </c>
      <c r="E20" s="39">
        <v>1</v>
      </c>
      <c r="F20" s="39">
        <v>0</v>
      </c>
      <c r="G20" s="85">
        <f t="shared" si="0"/>
        <v>21</v>
      </c>
    </row>
    <row r="21" spans="2:7" ht="27.95" customHeight="1">
      <c r="B21" s="41" t="s">
        <v>45</v>
      </c>
      <c r="C21" s="39">
        <v>19</v>
      </c>
      <c r="D21" s="39">
        <v>0</v>
      </c>
      <c r="E21" s="39">
        <v>1</v>
      </c>
      <c r="F21" s="39">
        <v>0</v>
      </c>
      <c r="G21" s="85">
        <f t="shared" si="0"/>
        <v>20</v>
      </c>
    </row>
    <row r="22" spans="2:7" ht="27.95" customHeight="1">
      <c r="B22" s="41" t="s">
        <v>46</v>
      </c>
      <c r="C22" s="39">
        <v>12</v>
      </c>
      <c r="D22" s="39">
        <v>1</v>
      </c>
      <c r="E22" s="39">
        <v>0</v>
      </c>
      <c r="F22" s="39">
        <v>0</v>
      </c>
      <c r="G22" s="83">
        <f t="shared" si="0"/>
        <v>13</v>
      </c>
    </row>
    <row r="23" spans="2:7" ht="27.95" customHeight="1">
      <c r="B23" s="41" t="s">
        <v>47</v>
      </c>
      <c r="C23" s="39">
        <v>8</v>
      </c>
      <c r="D23" s="39">
        <v>1</v>
      </c>
      <c r="E23" s="39">
        <v>0</v>
      </c>
      <c r="F23" s="39">
        <v>0</v>
      </c>
      <c r="G23" s="83">
        <f t="shared" si="0"/>
        <v>9</v>
      </c>
    </row>
    <row r="24" spans="2:7" ht="27.95" customHeight="1">
      <c r="B24" s="41" t="s">
        <v>48</v>
      </c>
      <c r="C24" s="39">
        <v>19</v>
      </c>
      <c r="D24" s="39">
        <v>1</v>
      </c>
      <c r="E24" s="39">
        <v>0</v>
      </c>
      <c r="F24" s="39">
        <v>0</v>
      </c>
      <c r="G24" s="83">
        <f t="shared" si="0"/>
        <v>20</v>
      </c>
    </row>
    <row r="25" spans="2:7" ht="27.95" customHeight="1">
      <c r="B25" s="41" t="s">
        <v>49</v>
      </c>
      <c r="C25" s="39">
        <v>11</v>
      </c>
      <c r="D25" s="39">
        <v>0</v>
      </c>
      <c r="E25" s="39">
        <v>0</v>
      </c>
      <c r="F25" s="39">
        <v>0</v>
      </c>
      <c r="G25" s="83">
        <f t="shared" si="0"/>
        <v>11</v>
      </c>
    </row>
    <row r="26" spans="2:7" ht="27.95" customHeight="1">
      <c r="B26" s="41" t="s">
        <v>50</v>
      </c>
      <c r="C26" s="39">
        <v>13</v>
      </c>
      <c r="D26" s="39">
        <v>0</v>
      </c>
      <c r="E26" s="39">
        <v>0</v>
      </c>
      <c r="F26" s="39">
        <v>0</v>
      </c>
      <c r="G26" s="83">
        <f t="shared" si="0"/>
        <v>13</v>
      </c>
    </row>
    <row r="27" spans="2:7" ht="27.95" customHeight="1">
      <c r="B27" s="41" t="s">
        <v>51</v>
      </c>
      <c r="C27" s="39">
        <v>12</v>
      </c>
      <c r="D27" s="39">
        <v>0</v>
      </c>
      <c r="E27" s="39">
        <v>1</v>
      </c>
      <c r="F27" s="39">
        <v>0</v>
      </c>
      <c r="G27" s="83">
        <f t="shared" si="0"/>
        <v>13</v>
      </c>
    </row>
    <row r="28" spans="2:7" ht="27.95" customHeight="1">
      <c r="B28" s="41" t="s">
        <v>52</v>
      </c>
      <c r="C28" s="39">
        <v>11</v>
      </c>
      <c r="D28" s="39">
        <v>0</v>
      </c>
      <c r="E28" s="39">
        <v>0</v>
      </c>
      <c r="F28" s="39">
        <v>0</v>
      </c>
      <c r="G28" s="83">
        <f t="shared" si="0"/>
        <v>11</v>
      </c>
    </row>
    <row r="29" spans="2:7" ht="27.95" customHeight="1">
      <c r="B29" s="41" t="s">
        <v>53</v>
      </c>
      <c r="C29" s="39">
        <v>17</v>
      </c>
      <c r="D29" s="39">
        <v>1</v>
      </c>
      <c r="E29" s="39">
        <v>1</v>
      </c>
      <c r="F29" s="39">
        <v>0</v>
      </c>
      <c r="G29" s="83">
        <f t="shared" si="0"/>
        <v>19</v>
      </c>
    </row>
    <row r="30" spans="2:7" ht="27.95" customHeight="1">
      <c r="B30" s="41" t="s">
        <v>54</v>
      </c>
      <c r="C30" s="39">
        <v>17</v>
      </c>
      <c r="D30" s="39">
        <v>0</v>
      </c>
      <c r="E30" s="39">
        <v>1</v>
      </c>
      <c r="F30" s="39">
        <v>0</v>
      </c>
      <c r="G30" s="83">
        <f t="shared" si="0"/>
        <v>18</v>
      </c>
    </row>
    <row r="31" spans="2:7" ht="27.95" customHeight="1">
      <c r="B31" s="41" t="s">
        <v>55</v>
      </c>
      <c r="C31" s="39">
        <v>19</v>
      </c>
      <c r="D31" s="39">
        <v>1</v>
      </c>
      <c r="E31" s="39">
        <v>0</v>
      </c>
      <c r="F31" s="39">
        <v>0</v>
      </c>
      <c r="G31" s="85">
        <f t="shared" si="0"/>
        <v>20</v>
      </c>
    </row>
    <row r="32" spans="2:7" ht="27.95" customHeight="1">
      <c r="B32" s="41" t="s">
        <v>56</v>
      </c>
      <c r="C32" s="39">
        <v>20</v>
      </c>
      <c r="D32" s="39">
        <v>1</v>
      </c>
      <c r="E32" s="39">
        <v>0</v>
      </c>
      <c r="F32" s="39">
        <v>0</v>
      </c>
      <c r="G32" s="85">
        <f t="shared" si="0"/>
        <v>21</v>
      </c>
    </row>
    <row r="33" spans="2:7" ht="27.95" customHeight="1">
      <c r="B33" s="41" t="s">
        <v>57</v>
      </c>
      <c r="C33" s="39">
        <v>14</v>
      </c>
      <c r="D33" s="39">
        <v>0</v>
      </c>
      <c r="E33" s="39">
        <v>0</v>
      </c>
      <c r="F33" s="39">
        <v>0</v>
      </c>
      <c r="G33" s="85">
        <f t="shared" si="0"/>
        <v>14</v>
      </c>
    </row>
    <row r="34" spans="2:7" ht="27.95" customHeight="1">
      <c r="B34" s="41" t="s">
        <v>58</v>
      </c>
      <c r="C34" s="39">
        <v>6</v>
      </c>
      <c r="D34" s="39">
        <v>0</v>
      </c>
      <c r="E34" s="39">
        <v>0</v>
      </c>
      <c r="F34" s="39">
        <v>0</v>
      </c>
      <c r="G34" s="85">
        <f t="shared" si="0"/>
        <v>6</v>
      </c>
    </row>
    <row r="35" spans="2:7" ht="27.95" customHeight="1">
      <c r="B35" s="42" t="s">
        <v>59</v>
      </c>
      <c r="C35" s="39">
        <v>10</v>
      </c>
      <c r="D35" s="39">
        <v>1</v>
      </c>
      <c r="E35" s="39">
        <v>1</v>
      </c>
      <c r="F35" s="39">
        <v>0</v>
      </c>
      <c r="G35" s="85">
        <f t="shared" si="0"/>
        <v>12</v>
      </c>
    </row>
    <row r="36" spans="2:7" s="48" customFormat="1" ht="5.25" customHeight="1" thickBot="1">
      <c r="B36" s="130"/>
      <c r="C36" s="131"/>
      <c r="D36" s="131"/>
      <c r="E36" s="131"/>
      <c r="F36" s="131"/>
      <c r="G36" s="137" t="s">
        <v>60</v>
      </c>
    </row>
    <row r="37" spans="2:7" ht="27.95" customHeight="1" thickTop="1">
      <c r="B37" s="43" t="s">
        <v>5</v>
      </c>
      <c r="C37" s="44">
        <f>SUM(C12:C36)</f>
        <v>286</v>
      </c>
      <c r="D37" s="44">
        <f>SUM(D12:D36)</f>
        <v>8</v>
      </c>
      <c r="E37" s="44">
        <f>SUM(E12:E36)</f>
        <v>9</v>
      </c>
      <c r="F37" s="44">
        <f>SUM(F12:F35)</f>
        <v>0</v>
      </c>
      <c r="G37" s="45">
        <f>SUM(C37:F37)</f>
        <v>303</v>
      </c>
    </row>
    <row r="38" spans="2:7" ht="27.95" customHeight="1">
      <c r="B38" s="25"/>
      <c r="C38" s="26"/>
      <c r="D38" s="26"/>
      <c r="E38" s="26"/>
      <c r="F38" s="26"/>
      <c r="G38" s="28"/>
    </row>
    <row r="39" spans="2:7" ht="27.95" customHeight="1">
      <c r="B39" s="25"/>
      <c r="C39" s="232"/>
      <c r="D39" s="232"/>
      <c r="E39" s="232"/>
      <c r="F39" s="232"/>
      <c r="G39" s="28"/>
    </row>
    <row r="40" spans="2:7" ht="27.95" customHeight="1">
      <c r="B40" s="27"/>
      <c r="C40" s="28"/>
      <c r="D40" s="28"/>
      <c r="E40" s="28"/>
      <c r="F40" s="28"/>
      <c r="G40" s="28"/>
    </row>
    <row r="41" spans="2:7" ht="8.25" customHeight="1">
      <c r="B41" s="25"/>
      <c r="C41" s="25"/>
      <c r="D41" s="25"/>
      <c r="E41" s="26"/>
      <c r="F41" s="26"/>
      <c r="G41" s="28"/>
    </row>
    <row r="42" spans="2:7" ht="35.25" customHeight="1">
      <c r="B42" s="27"/>
      <c r="C42" s="28"/>
      <c r="D42" s="28"/>
      <c r="E42" s="28"/>
      <c r="F42" s="28"/>
      <c r="G42" s="28"/>
    </row>
    <row r="43" spans="2:7" ht="30.95" customHeight="1">
      <c r="B43" s="27"/>
      <c r="C43" s="28"/>
      <c r="D43" s="28"/>
      <c r="E43" s="28"/>
      <c r="F43" s="28"/>
      <c r="G43" s="28"/>
    </row>
    <row r="44" spans="2:7" ht="30.95" customHeight="1">
      <c r="B44" s="29"/>
      <c r="C44" s="28"/>
      <c r="D44" s="28"/>
      <c r="E44" s="28"/>
      <c r="F44" s="28"/>
      <c r="G44" s="28"/>
    </row>
    <row r="45" spans="2:7" ht="30.95" customHeight="1">
      <c r="B45" s="30"/>
      <c r="C45" s="30"/>
      <c r="D45" s="30"/>
      <c r="E45" s="30"/>
      <c r="F45" s="30"/>
      <c r="G45" s="28"/>
    </row>
    <row r="46" spans="2:7" ht="30.95" customHeight="1">
      <c r="B46" s="30"/>
      <c r="C46" s="30"/>
      <c r="D46" s="30"/>
      <c r="E46" s="30"/>
      <c r="F46" s="30"/>
      <c r="G46" s="28"/>
    </row>
    <row r="47" spans="2:7" ht="30.95" customHeight="1">
      <c r="B47" s="31"/>
      <c r="C47" s="31"/>
      <c r="D47" s="31"/>
      <c r="E47" s="31"/>
      <c r="F47" s="31"/>
      <c r="G47" s="28"/>
    </row>
    <row r="48" spans="2:7" ht="30.95" customHeight="1">
      <c r="B48" s="32"/>
      <c r="C48" s="32"/>
      <c r="D48" s="32"/>
      <c r="E48" s="32"/>
      <c r="F48" s="32"/>
      <c r="G48" s="28"/>
    </row>
    <row r="49" spans="2:7" ht="30.95" customHeight="1">
      <c r="B49" s="33"/>
      <c r="C49" s="33"/>
      <c r="D49" s="33"/>
      <c r="E49" s="33"/>
      <c r="F49" s="33"/>
      <c r="G49" s="28"/>
    </row>
    <row r="50" spans="2:7" ht="30.95" customHeight="1">
      <c r="B50" s="27"/>
      <c r="C50" s="28"/>
      <c r="D50" s="28"/>
      <c r="E50" s="28"/>
      <c r="F50" s="28"/>
      <c r="G50" s="28"/>
    </row>
    <row r="51" spans="2:7" ht="30.95" customHeight="1">
      <c r="B51" s="27"/>
      <c r="C51" s="28"/>
      <c r="D51" s="28"/>
      <c r="E51" s="28"/>
      <c r="F51" s="28"/>
      <c r="G51" s="28"/>
    </row>
    <row r="52" spans="2:7" ht="30.95" customHeight="1">
      <c r="B52" s="27"/>
      <c r="C52" s="28"/>
      <c r="D52" s="28"/>
      <c r="E52" s="28"/>
      <c r="F52" s="28"/>
      <c r="G52" s="28"/>
    </row>
    <row r="53" spans="2:7" ht="30.95" customHeight="1">
      <c r="B53" s="27"/>
      <c r="C53" s="28"/>
      <c r="D53" s="28"/>
      <c r="E53" s="28"/>
      <c r="F53" s="28"/>
      <c r="G53" s="28"/>
    </row>
    <row r="54" spans="2:7" ht="30.95" customHeight="1">
      <c r="B54" s="27"/>
      <c r="C54" s="28"/>
      <c r="D54" s="28"/>
      <c r="E54" s="28"/>
      <c r="F54" s="28"/>
      <c r="G54" s="28"/>
    </row>
    <row r="55" spans="2:7" ht="30.95" customHeight="1">
      <c r="B55" s="34"/>
      <c r="C55" s="26"/>
      <c r="D55" s="26"/>
      <c r="E55" s="26"/>
      <c r="F55" s="26"/>
      <c r="G55" s="28"/>
    </row>
    <row r="56" spans="2:7" ht="30.95" customHeight="1">
      <c r="B56" s="27"/>
      <c r="C56" s="28"/>
      <c r="D56" s="28"/>
      <c r="E56" s="28"/>
      <c r="F56" s="28"/>
      <c r="G56" s="28"/>
    </row>
    <row r="57" spans="2:7" ht="30.95" customHeight="1">
      <c r="B57" s="27"/>
      <c r="C57" s="28"/>
      <c r="D57" s="28"/>
      <c r="E57" s="28"/>
      <c r="F57" s="28"/>
      <c r="G57" s="28"/>
    </row>
    <row r="58" spans="2:7" ht="30.95" customHeight="1">
      <c r="B58" s="29"/>
      <c r="C58" s="28"/>
      <c r="D58" s="28"/>
      <c r="E58" s="28"/>
      <c r="F58" s="28"/>
      <c r="G58" s="28"/>
    </row>
    <row r="59" spans="2:7" ht="15">
      <c r="B59" s="46"/>
      <c r="C59" s="46"/>
      <c r="D59" s="46"/>
      <c r="E59" s="46"/>
      <c r="F59" s="46"/>
      <c r="G59" s="28"/>
    </row>
    <row r="60" spans="2:7" ht="15">
      <c r="B60" s="46"/>
      <c r="C60" s="46"/>
      <c r="D60" s="46"/>
      <c r="E60" s="46"/>
      <c r="F60" s="46"/>
      <c r="G60" s="28"/>
    </row>
    <row r="61" spans="2:7" ht="15">
      <c r="B61" s="46"/>
      <c r="C61" s="46"/>
      <c r="D61" s="46"/>
      <c r="E61" s="46"/>
      <c r="F61" s="46"/>
      <c r="G61" s="28"/>
    </row>
    <row r="62" spans="2:7" ht="15">
      <c r="B62" s="46"/>
      <c r="C62" s="46"/>
      <c r="D62" s="46"/>
      <c r="E62" s="46"/>
      <c r="F62" s="46"/>
      <c r="G62" s="28"/>
    </row>
    <row r="63" spans="2:7" ht="15">
      <c r="B63" s="46"/>
      <c r="C63" s="46"/>
      <c r="D63" s="46"/>
      <c r="E63" s="46"/>
      <c r="F63" s="46"/>
      <c r="G63" s="28"/>
    </row>
    <row r="64" spans="2:7" ht="15">
      <c r="B64" s="46"/>
      <c r="C64" s="46"/>
      <c r="D64" s="46"/>
      <c r="E64" s="46"/>
      <c r="F64" s="46"/>
      <c r="G64" s="28"/>
    </row>
    <row r="65" spans="2:7" ht="15">
      <c r="B65" s="46"/>
      <c r="C65" s="46"/>
      <c r="D65" s="46"/>
      <c r="E65" s="46"/>
      <c r="F65" s="46"/>
      <c r="G65" s="28"/>
    </row>
    <row r="66" spans="2:7" ht="15">
      <c r="B66" s="46"/>
      <c r="C66" s="46"/>
      <c r="D66" s="46"/>
      <c r="E66" s="46"/>
      <c r="F66" s="46"/>
      <c r="G66" s="28"/>
    </row>
    <row r="67" spans="2:7" ht="15">
      <c r="B67" s="46"/>
      <c r="C67" s="46"/>
      <c r="D67" s="46"/>
      <c r="E67" s="46"/>
      <c r="F67" s="46"/>
      <c r="G67" s="28"/>
    </row>
    <row r="68" spans="2:7" ht="15">
      <c r="B68" s="46"/>
      <c r="C68" s="46"/>
      <c r="D68" s="46"/>
      <c r="E68" s="46"/>
      <c r="F68" s="46"/>
      <c r="G68" s="28"/>
    </row>
    <row r="69" spans="2:7" ht="15">
      <c r="B69" s="46"/>
      <c r="C69" s="46"/>
      <c r="D69" s="46"/>
      <c r="E69" s="46"/>
      <c r="F69" s="46"/>
      <c r="G69" s="28"/>
    </row>
    <row r="70" spans="2:7" ht="15">
      <c r="B70" s="46"/>
      <c r="C70" s="46"/>
      <c r="D70" s="46"/>
      <c r="E70" s="46"/>
      <c r="F70" s="46"/>
      <c r="G70" s="28"/>
    </row>
    <row r="71" spans="2:7" ht="15">
      <c r="B71" s="46"/>
      <c r="C71" s="46"/>
      <c r="D71" s="46"/>
      <c r="E71" s="46"/>
      <c r="F71" s="46"/>
      <c r="G71" s="28"/>
    </row>
    <row r="72" spans="2:7" ht="15">
      <c r="B72" s="46"/>
      <c r="C72" s="46"/>
      <c r="D72" s="46"/>
      <c r="E72" s="46"/>
      <c r="F72" s="46"/>
      <c r="G72" s="28"/>
    </row>
    <row r="73" spans="2:7" ht="15">
      <c r="B73" s="46"/>
      <c r="C73" s="46"/>
      <c r="D73" s="46"/>
      <c r="E73" s="46"/>
      <c r="F73" s="46"/>
      <c r="G73" s="28"/>
    </row>
    <row r="74" spans="2:7" ht="15">
      <c r="B74" s="46"/>
      <c r="C74" s="46"/>
      <c r="D74" s="46"/>
      <c r="E74" s="46"/>
      <c r="F74" s="46"/>
      <c r="G74" s="28"/>
    </row>
    <row r="75" spans="2:7" ht="15">
      <c r="B75" s="46"/>
      <c r="C75" s="46"/>
      <c r="D75" s="46"/>
      <c r="E75" s="46"/>
      <c r="F75" s="46"/>
      <c r="G75" s="28"/>
    </row>
    <row r="76" spans="2:7" ht="15">
      <c r="B76" s="46"/>
      <c r="C76" s="46"/>
      <c r="D76" s="46"/>
      <c r="E76" s="46"/>
      <c r="F76" s="46"/>
      <c r="G76" s="28"/>
    </row>
    <row r="77" spans="2:7" ht="15">
      <c r="B77" s="46"/>
      <c r="C77" s="46"/>
      <c r="D77" s="46"/>
      <c r="E77" s="46"/>
      <c r="F77" s="46"/>
      <c r="G77" s="28"/>
    </row>
    <row r="78" spans="2:7" ht="15">
      <c r="B78" s="46"/>
      <c r="C78" s="46"/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">
      <c r="B81" s="46"/>
      <c r="C81" s="46"/>
      <c r="D81" s="46"/>
      <c r="E81" s="46"/>
      <c r="F81" s="46"/>
      <c r="G81" s="28"/>
    </row>
    <row r="82" spans="2:7" ht="15">
      <c r="B82" s="46"/>
      <c r="C82" s="46"/>
      <c r="D82" s="46"/>
      <c r="E82" s="46"/>
      <c r="F82" s="46"/>
      <c r="G82" s="28"/>
    </row>
    <row r="83" spans="2:7" ht="15">
      <c r="B83" s="46"/>
      <c r="C83" s="46"/>
      <c r="D83" s="46"/>
      <c r="E83" s="46"/>
      <c r="F83" s="46"/>
      <c r="G83" s="28"/>
    </row>
    <row r="84" spans="2:7" ht="15">
      <c r="B84" s="46"/>
      <c r="C84" s="46"/>
      <c r="D84" s="46"/>
      <c r="E84" s="46"/>
      <c r="F84" s="46"/>
      <c r="G84" s="28"/>
    </row>
    <row r="85" spans="2:7" ht="15">
      <c r="B85" s="46"/>
      <c r="C85" s="46"/>
      <c r="D85" s="46"/>
      <c r="E85" s="46"/>
      <c r="F85" s="46"/>
      <c r="G85" s="28"/>
    </row>
    <row r="86" spans="2:7" ht="15">
      <c r="B86" s="46"/>
      <c r="C86" s="46"/>
      <c r="D86" s="46"/>
      <c r="E86" s="46"/>
      <c r="F86" s="46"/>
      <c r="G86" s="28"/>
    </row>
    <row r="87" spans="2:7" ht="15.75">
      <c r="B87" s="46"/>
      <c r="C87" s="46"/>
      <c r="D87" s="46"/>
      <c r="E87" s="46"/>
      <c r="F87" s="46"/>
      <c r="G87" s="47"/>
    </row>
    <row r="88" spans="2:7" ht="15.75">
      <c r="B88" s="46"/>
      <c r="C88" s="46"/>
      <c r="D88" s="46"/>
      <c r="E88" s="46"/>
      <c r="F88" s="46"/>
      <c r="G88" s="26"/>
    </row>
    <row r="89" spans="2:7" ht="15">
      <c r="B89" s="46"/>
      <c r="C89" s="46"/>
      <c r="D89" s="46"/>
      <c r="E89" s="46"/>
      <c r="F89" s="46"/>
      <c r="G89" s="28"/>
    </row>
    <row r="90" spans="2:7" ht="15.75">
      <c r="B90" s="46"/>
      <c r="C90" s="46"/>
      <c r="D90" s="46"/>
      <c r="E90" s="46"/>
      <c r="F90" s="46"/>
      <c r="G90" s="26"/>
    </row>
    <row r="91" spans="2:7" ht="15">
      <c r="B91" s="46"/>
      <c r="C91" s="46"/>
      <c r="D91" s="46"/>
      <c r="E91" s="46"/>
      <c r="F91" s="46"/>
      <c r="G91" s="28"/>
    </row>
    <row r="92" spans="2:7" ht="15">
      <c r="B92" s="46"/>
      <c r="C92" s="46"/>
      <c r="D92" s="46"/>
      <c r="E92" s="46"/>
      <c r="F92" s="46"/>
      <c r="G92" s="28"/>
    </row>
    <row r="93" spans="2:7" ht="15">
      <c r="B93" s="46"/>
      <c r="C93" s="46"/>
      <c r="D93" s="46"/>
      <c r="E93" s="46"/>
      <c r="F93" s="46"/>
      <c r="G93" s="28"/>
    </row>
    <row r="94" spans="2:7">
      <c r="B94" s="46"/>
      <c r="C94" s="46"/>
      <c r="D94" s="46"/>
      <c r="E94" s="46"/>
      <c r="F94" s="46"/>
      <c r="G94" s="30"/>
    </row>
    <row r="95" spans="2:7">
      <c r="B95" s="46"/>
      <c r="C95" s="46"/>
      <c r="D95" s="46"/>
      <c r="E95" s="46"/>
      <c r="F95" s="46"/>
      <c r="G95" s="30"/>
    </row>
    <row r="96" spans="2:7" ht="15.75">
      <c r="B96" s="46"/>
      <c r="C96" s="46"/>
      <c r="D96" s="46"/>
      <c r="E96" s="46"/>
      <c r="F96" s="46"/>
      <c r="G96" s="31"/>
    </row>
    <row r="97" spans="2:7">
      <c r="B97" s="46"/>
      <c r="C97" s="46"/>
      <c r="D97" s="46"/>
      <c r="E97" s="46"/>
      <c r="F97" s="46"/>
      <c r="G97" s="32"/>
    </row>
    <row r="98" spans="2:7" ht="15">
      <c r="B98" s="46"/>
      <c r="C98" s="46"/>
      <c r="D98" s="46"/>
      <c r="E98" s="46"/>
      <c r="F98" s="46"/>
      <c r="G98" s="33"/>
    </row>
    <row r="99" spans="2:7" ht="15">
      <c r="B99" s="46"/>
      <c r="C99" s="46"/>
      <c r="D99" s="46"/>
      <c r="E99" s="46"/>
      <c r="F99" s="46"/>
      <c r="G99" s="28"/>
    </row>
    <row r="100" spans="2:7" ht="15">
      <c r="G100" s="28"/>
    </row>
    <row r="101" spans="2:7" ht="15">
      <c r="G101" s="28"/>
    </row>
    <row r="102" spans="2:7" ht="15">
      <c r="G102" s="28"/>
    </row>
    <row r="103" spans="2:7" ht="15">
      <c r="G103" s="28"/>
    </row>
    <row r="104" spans="2:7" ht="15.75">
      <c r="G104" s="26"/>
    </row>
    <row r="105" spans="2:7" ht="15">
      <c r="G105" s="28"/>
    </row>
    <row r="106" spans="2:7" ht="15">
      <c r="G106" s="28"/>
    </row>
    <row r="107" spans="2:7" ht="15">
      <c r="G107" s="28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9" zoomScaleNormal="100" workbookViewId="0">
      <selection activeCell="K12" sqref="K12"/>
    </sheetView>
  </sheetViews>
  <sheetFormatPr baseColWidth="10" defaultRowHeight="12.75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>
      <c r="B3" s="365" t="s">
        <v>154</v>
      </c>
      <c r="C3" s="365"/>
      <c r="D3" s="365"/>
      <c r="E3" s="365"/>
      <c r="F3" s="365"/>
      <c r="G3" s="365"/>
    </row>
    <row r="4" spans="2:7">
      <c r="B4" s="365"/>
      <c r="C4" s="365"/>
      <c r="D4" s="365"/>
      <c r="E4" s="365"/>
      <c r="F4" s="365"/>
      <c r="G4" s="365"/>
    </row>
    <row r="5" spans="2:7">
      <c r="B5" s="365"/>
      <c r="C5" s="365"/>
      <c r="D5" s="365"/>
      <c r="E5" s="365"/>
      <c r="F5" s="365"/>
      <c r="G5" s="365"/>
    </row>
    <row r="8" spans="2:7" ht="8.25" customHeight="1" thickBot="1"/>
    <row r="9" spans="2:7" ht="30" customHeight="1" thickBot="1">
      <c r="B9" s="373" t="s">
        <v>168</v>
      </c>
      <c r="C9" s="374"/>
      <c r="D9" s="374"/>
      <c r="E9" s="374"/>
      <c r="F9" s="374"/>
      <c r="G9" s="375"/>
    </row>
    <row r="10" spans="2:7">
      <c r="B10" s="40"/>
      <c r="C10" s="40"/>
      <c r="D10" s="40"/>
      <c r="E10" s="40"/>
      <c r="F10" s="40"/>
      <c r="G10" s="40"/>
    </row>
    <row r="11" spans="2:7" ht="40.5" customHeight="1">
      <c r="B11" s="138" t="s">
        <v>34</v>
      </c>
      <c r="C11" s="138" t="s">
        <v>115</v>
      </c>
    </row>
    <row r="12" spans="2:7" ht="27.95" customHeight="1">
      <c r="B12" s="41" t="s">
        <v>36</v>
      </c>
      <c r="C12" s="39">
        <v>3</v>
      </c>
    </row>
    <row r="13" spans="2:7" ht="27.95" customHeight="1">
      <c r="B13" s="41" t="s">
        <v>37</v>
      </c>
      <c r="C13" s="39">
        <v>2</v>
      </c>
    </row>
    <row r="14" spans="2:7" ht="27.95" customHeight="1">
      <c r="B14" s="41" t="s">
        <v>38</v>
      </c>
      <c r="C14" s="84">
        <v>1</v>
      </c>
    </row>
    <row r="15" spans="2:7" ht="27.95" customHeight="1">
      <c r="B15" s="41" t="s">
        <v>39</v>
      </c>
      <c r="C15" s="84">
        <v>2</v>
      </c>
    </row>
    <row r="16" spans="2:7" ht="27.95" customHeight="1">
      <c r="B16" s="41" t="s">
        <v>40</v>
      </c>
      <c r="C16" s="39">
        <v>3</v>
      </c>
    </row>
    <row r="17" spans="2:3" ht="27.95" customHeight="1">
      <c r="B17" s="41" t="s">
        <v>41</v>
      </c>
      <c r="C17" s="39">
        <v>0</v>
      </c>
    </row>
    <row r="18" spans="2:3" ht="27.95" customHeight="1">
      <c r="B18" s="41" t="s">
        <v>42</v>
      </c>
      <c r="C18" s="39">
        <v>1</v>
      </c>
    </row>
    <row r="19" spans="2:3" ht="27.95" customHeight="1">
      <c r="B19" s="41" t="s">
        <v>43</v>
      </c>
      <c r="C19" s="39">
        <v>4</v>
      </c>
    </row>
    <row r="20" spans="2:3" ht="27.95" customHeight="1">
      <c r="B20" s="41" t="s">
        <v>44</v>
      </c>
      <c r="C20" s="39">
        <v>1</v>
      </c>
    </row>
    <row r="21" spans="2:3" ht="27.95" customHeight="1">
      <c r="B21" s="41" t="s">
        <v>45</v>
      </c>
      <c r="C21" s="39">
        <v>0</v>
      </c>
    </row>
    <row r="22" spans="2:3" ht="27.95" customHeight="1">
      <c r="B22" s="41" t="s">
        <v>46</v>
      </c>
      <c r="C22" s="39">
        <v>0</v>
      </c>
    </row>
    <row r="23" spans="2:3" ht="27.95" customHeight="1">
      <c r="B23" s="41" t="s">
        <v>47</v>
      </c>
      <c r="C23" s="39">
        <v>0</v>
      </c>
    </row>
    <row r="24" spans="2:3" ht="27.95" customHeight="1">
      <c r="B24" s="41" t="s">
        <v>48</v>
      </c>
      <c r="C24" s="39">
        <v>0</v>
      </c>
    </row>
    <row r="25" spans="2:3" ht="27.95" customHeight="1">
      <c r="B25" s="41" t="s">
        <v>49</v>
      </c>
      <c r="C25" s="39">
        <v>0</v>
      </c>
    </row>
    <row r="26" spans="2:3" ht="27.95" customHeight="1">
      <c r="B26" s="41" t="s">
        <v>50</v>
      </c>
      <c r="C26" s="39">
        <v>0</v>
      </c>
    </row>
    <row r="27" spans="2:3" ht="27.95" customHeight="1">
      <c r="B27" s="41" t="s">
        <v>51</v>
      </c>
      <c r="C27" s="39">
        <v>0</v>
      </c>
    </row>
    <row r="28" spans="2:3" ht="27.95" customHeight="1">
      <c r="B28" s="41" t="s">
        <v>52</v>
      </c>
      <c r="C28" s="39">
        <v>1</v>
      </c>
    </row>
    <row r="29" spans="2:3" ht="27.95" customHeight="1">
      <c r="B29" s="41" t="s">
        <v>53</v>
      </c>
      <c r="C29" s="39">
        <v>0</v>
      </c>
    </row>
    <row r="30" spans="2:3" ht="27.95" customHeight="1">
      <c r="B30" s="41" t="s">
        <v>54</v>
      </c>
      <c r="C30" s="39">
        <v>0</v>
      </c>
    </row>
    <row r="31" spans="2:3" ht="27.95" customHeight="1">
      <c r="B31" s="41" t="s">
        <v>55</v>
      </c>
      <c r="C31" s="39">
        <v>2</v>
      </c>
    </row>
    <row r="32" spans="2:3" ht="27.95" customHeight="1">
      <c r="B32" s="41" t="s">
        <v>56</v>
      </c>
      <c r="C32" s="39">
        <v>4</v>
      </c>
    </row>
    <row r="33" spans="2:9" ht="27.95" customHeight="1">
      <c r="B33" s="41" t="s">
        <v>57</v>
      </c>
      <c r="C33" s="84">
        <v>2</v>
      </c>
    </row>
    <row r="34" spans="2:9" ht="27.95" customHeight="1">
      <c r="B34" s="41" t="s">
        <v>58</v>
      </c>
      <c r="C34" s="39">
        <v>1</v>
      </c>
    </row>
    <row r="35" spans="2:9" ht="27.95" customHeight="1">
      <c r="B35" s="42" t="s">
        <v>59</v>
      </c>
      <c r="C35" s="39">
        <v>6</v>
      </c>
    </row>
    <row r="36" spans="2:9" s="48" customFormat="1" ht="12.75" customHeight="1" thickBot="1">
      <c r="B36" s="196"/>
      <c r="C36" s="197"/>
    </row>
    <row r="37" spans="2:9" ht="27.95" customHeight="1" thickTop="1">
      <c r="B37" s="198" t="s">
        <v>5</v>
      </c>
      <c r="C37" s="220">
        <f>SUM(C12:C36)</f>
        <v>33</v>
      </c>
    </row>
    <row r="38" spans="2:9" ht="27.95" customHeight="1">
      <c r="B38" s="25"/>
      <c r="C38" s="26"/>
      <c r="D38" s="26"/>
      <c r="E38" s="26"/>
      <c r="F38" s="26"/>
      <c r="G38" s="28"/>
    </row>
    <row r="39" spans="2:9" ht="27.95" customHeight="1">
      <c r="B39" s="27"/>
      <c r="C39" s="28"/>
      <c r="D39" s="28"/>
      <c r="E39" s="28"/>
      <c r="F39" s="28"/>
      <c r="G39" s="28"/>
    </row>
    <row r="40" spans="2:9" ht="14.25" customHeight="1">
      <c r="B40" s="25"/>
      <c r="C40" s="25"/>
      <c r="D40" s="25"/>
      <c r="E40" s="26"/>
      <c r="F40" s="26"/>
      <c r="G40" s="28"/>
    </row>
    <row r="41" spans="2:9" ht="15" customHeight="1">
      <c r="B41" s="27"/>
      <c r="C41" s="28"/>
      <c r="D41" s="28"/>
      <c r="E41" s="28"/>
      <c r="F41" s="28"/>
      <c r="G41" s="28"/>
    </row>
    <row r="42" spans="2:9" ht="30.95" customHeight="1">
      <c r="B42" s="27"/>
      <c r="C42" s="28"/>
      <c r="D42" s="28"/>
      <c r="E42" s="28"/>
      <c r="F42" s="28"/>
      <c r="G42" s="28"/>
    </row>
    <row r="43" spans="2:9" ht="30.95" customHeight="1">
      <c r="B43" s="372" t="s">
        <v>166</v>
      </c>
      <c r="C43" s="372"/>
      <c r="D43" s="372"/>
      <c r="E43" s="372"/>
      <c r="F43" s="372"/>
      <c r="G43" s="372"/>
      <c r="H43" s="258"/>
      <c r="I43" s="258"/>
    </row>
    <row r="44" spans="2:9" ht="30.95" customHeight="1">
      <c r="B44" s="30"/>
      <c r="C44" s="30"/>
      <c r="D44" s="30"/>
      <c r="E44" s="30"/>
      <c r="F44" s="30"/>
      <c r="G44" s="28"/>
    </row>
    <row r="45" spans="2:9" ht="33" customHeight="1">
      <c r="B45" s="253" t="s">
        <v>61</v>
      </c>
      <c r="C45" s="254" t="s">
        <v>115</v>
      </c>
      <c r="D45" s="30"/>
      <c r="E45" s="30"/>
      <c r="F45" s="30"/>
      <c r="G45" s="28"/>
    </row>
    <row r="46" spans="2:9" ht="25.5" customHeight="1">
      <c r="B46" s="255" t="s">
        <v>118</v>
      </c>
      <c r="C46" s="256">
        <v>0</v>
      </c>
      <c r="D46" s="31"/>
      <c r="E46" s="31"/>
      <c r="F46" s="31"/>
      <c r="G46" s="28"/>
    </row>
    <row r="47" spans="2:9" ht="21.95" customHeight="1">
      <c r="B47" s="255" t="s">
        <v>62</v>
      </c>
      <c r="C47" s="199">
        <v>1</v>
      </c>
      <c r="D47" s="32"/>
      <c r="E47" s="32"/>
      <c r="F47" s="32"/>
      <c r="G47" s="28"/>
    </row>
    <row r="48" spans="2:9" ht="21.95" customHeight="1">
      <c r="B48" s="255" t="s">
        <v>63</v>
      </c>
      <c r="C48" s="200">
        <v>4</v>
      </c>
      <c r="D48" s="33"/>
      <c r="E48" s="33"/>
      <c r="F48" s="33"/>
      <c r="G48" s="28"/>
    </row>
    <row r="49" spans="2:7" ht="21.95" customHeight="1">
      <c r="B49" s="255" t="s">
        <v>64</v>
      </c>
      <c r="C49" s="200">
        <v>7</v>
      </c>
      <c r="D49" s="28"/>
      <c r="E49" s="28"/>
      <c r="F49" s="28"/>
      <c r="G49" s="28"/>
    </row>
    <row r="50" spans="2:7" ht="21.95" customHeight="1">
      <c r="B50" s="255" t="s">
        <v>65</v>
      </c>
      <c r="C50" s="200">
        <v>5</v>
      </c>
      <c r="D50" s="28"/>
      <c r="E50" s="28"/>
      <c r="F50" s="28"/>
      <c r="G50" s="28"/>
    </row>
    <row r="51" spans="2:7" ht="21.95" customHeight="1">
      <c r="B51" s="255" t="s">
        <v>66</v>
      </c>
      <c r="C51" s="201">
        <v>4</v>
      </c>
      <c r="D51" s="28"/>
      <c r="E51" s="28"/>
      <c r="F51" s="28"/>
      <c r="G51" s="28"/>
    </row>
    <row r="52" spans="2:7" ht="21.95" customHeight="1">
      <c r="B52" s="255" t="s">
        <v>67</v>
      </c>
      <c r="C52" s="199">
        <v>2</v>
      </c>
      <c r="D52" s="28"/>
      <c r="E52" s="28"/>
      <c r="F52" s="28"/>
      <c r="G52" s="28"/>
    </row>
    <row r="53" spans="2:7" ht="21.95" customHeight="1">
      <c r="B53" s="255" t="s">
        <v>68</v>
      </c>
      <c r="C53" s="199">
        <v>3</v>
      </c>
      <c r="D53" s="28"/>
      <c r="E53" s="28"/>
      <c r="F53" s="28"/>
      <c r="G53" s="28"/>
    </row>
    <row r="54" spans="2:7" ht="21.95" customHeight="1">
      <c r="B54" s="255" t="s">
        <v>69</v>
      </c>
      <c r="C54" s="199">
        <v>5</v>
      </c>
      <c r="D54" s="26"/>
      <c r="E54" s="26"/>
      <c r="F54" s="26"/>
      <c r="G54" s="28"/>
    </row>
    <row r="55" spans="2:7" ht="21.95" customHeight="1">
      <c r="B55" s="255" t="s">
        <v>70</v>
      </c>
      <c r="C55" s="199">
        <v>1</v>
      </c>
      <c r="D55" s="28"/>
      <c r="E55" s="28"/>
      <c r="F55" s="28"/>
      <c r="G55" s="28"/>
    </row>
    <row r="56" spans="2:7" ht="21.95" customHeight="1">
      <c r="B56" s="255" t="s">
        <v>71</v>
      </c>
      <c r="C56" s="199">
        <v>0</v>
      </c>
      <c r="D56" s="28"/>
      <c r="E56" s="28"/>
      <c r="F56" s="28"/>
      <c r="G56" s="28"/>
    </row>
    <row r="57" spans="2:7" ht="21.95" customHeight="1">
      <c r="B57" s="255" t="s">
        <v>72</v>
      </c>
      <c r="C57" s="199">
        <v>1</v>
      </c>
      <c r="D57" s="28"/>
      <c r="E57" s="28"/>
      <c r="F57" s="28"/>
      <c r="G57" s="28"/>
    </row>
    <row r="58" spans="2:7" ht="21.95" customHeight="1">
      <c r="B58" s="255" t="s">
        <v>73</v>
      </c>
      <c r="C58" s="199">
        <v>0</v>
      </c>
      <c r="D58" s="46"/>
      <c r="E58" s="46"/>
      <c r="F58" s="46"/>
      <c r="G58" s="28"/>
    </row>
    <row r="59" spans="2:7" ht="21.95" customHeight="1">
      <c r="B59" s="255" t="s">
        <v>74</v>
      </c>
      <c r="C59" s="199">
        <v>0</v>
      </c>
      <c r="D59" s="46"/>
      <c r="E59" s="46"/>
      <c r="F59" s="46"/>
      <c r="G59" s="28"/>
    </row>
    <row r="60" spans="2:7" ht="21.95" customHeight="1">
      <c r="B60" s="255" t="s">
        <v>75</v>
      </c>
      <c r="C60" s="199">
        <v>0</v>
      </c>
      <c r="D60" s="46"/>
      <c r="E60" s="46"/>
      <c r="F60" s="46"/>
      <c r="G60" s="28"/>
    </row>
    <row r="61" spans="2:7" ht="21.95" customHeight="1">
      <c r="B61" s="255" t="s">
        <v>76</v>
      </c>
      <c r="C61" s="199">
        <v>0</v>
      </c>
      <c r="D61" s="46"/>
      <c r="E61" s="46"/>
      <c r="F61" s="46"/>
      <c r="G61" s="28"/>
    </row>
    <row r="62" spans="2:7" ht="21.95" customHeight="1">
      <c r="B62" s="255" t="s">
        <v>111</v>
      </c>
      <c r="C62" s="199">
        <v>0</v>
      </c>
      <c r="D62" s="46"/>
      <c r="E62" s="46"/>
      <c r="F62" s="46"/>
      <c r="G62" s="28"/>
    </row>
    <row r="63" spans="2:7" ht="21.95" customHeight="1">
      <c r="B63" s="202" t="s">
        <v>5</v>
      </c>
      <c r="C63" s="203">
        <f>SUM(C46:C62)</f>
        <v>33</v>
      </c>
      <c r="D63" s="46"/>
      <c r="E63" s="46"/>
      <c r="F63" s="46"/>
      <c r="G63" s="28"/>
    </row>
    <row r="64" spans="2:7" ht="21.95" customHeight="1">
      <c r="B64" s="46"/>
      <c r="C64" s="46"/>
      <c r="D64" s="46"/>
      <c r="E64" s="46"/>
      <c r="F64" s="46"/>
      <c r="G64" s="28"/>
    </row>
    <row r="65" spans="2:7" ht="9.75" customHeight="1" thickBot="1">
      <c r="E65" s="46"/>
      <c r="F65" s="46"/>
      <c r="G65" s="28"/>
    </row>
    <row r="66" spans="2:7" ht="57" customHeight="1">
      <c r="B66" s="378" t="s">
        <v>122</v>
      </c>
      <c r="C66" s="379"/>
      <c r="D66" s="72"/>
      <c r="E66" s="46"/>
      <c r="F66" s="46"/>
      <c r="G66" s="28"/>
    </row>
    <row r="67" spans="2:7" ht="13.5" customHeight="1">
      <c r="B67" s="380" t="s">
        <v>162</v>
      </c>
      <c r="C67" s="380"/>
      <c r="D67" s="46"/>
      <c r="E67" s="46"/>
      <c r="F67" s="46"/>
      <c r="G67" s="28"/>
    </row>
    <row r="68" spans="2:7" ht="21.95" customHeight="1">
      <c r="B68" s="251" t="s">
        <v>123</v>
      </c>
      <c r="C68" s="252" t="s">
        <v>107</v>
      </c>
      <c r="D68" s="46"/>
      <c r="E68" s="46"/>
      <c r="F68" s="46"/>
      <c r="G68" s="28"/>
    </row>
    <row r="69" spans="2:7" ht="27" customHeight="1">
      <c r="B69" s="64" t="s">
        <v>105</v>
      </c>
      <c r="C69" s="65">
        <v>29</v>
      </c>
      <c r="D69" s="46"/>
      <c r="E69" s="46"/>
      <c r="F69" s="46"/>
      <c r="G69" s="28"/>
    </row>
    <row r="70" spans="2:7" ht="21.95" customHeight="1">
      <c r="B70" s="66" t="s">
        <v>106</v>
      </c>
      <c r="C70" s="67">
        <v>4</v>
      </c>
      <c r="D70" s="46"/>
      <c r="E70" s="46"/>
      <c r="F70" s="46"/>
      <c r="G70" s="28"/>
    </row>
    <row r="71" spans="2:7" ht="21.95" customHeight="1">
      <c r="E71" s="46"/>
      <c r="F71" s="46"/>
      <c r="G71" s="28"/>
    </row>
    <row r="72" spans="2:7" ht="15.75" thickBot="1">
      <c r="E72" s="46"/>
      <c r="F72" s="46"/>
      <c r="G72" s="28"/>
    </row>
    <row r="73" spans="2:7" ht="15.75" thickBot="1">
      <c r="B73" s="376" t="s">
        <v>110</v>
      </c>
      <c r="C73" s="377"/>
      <c r="E73" s="46"/>
      <c r="F73" s="46"/>
      <c r="G73" s="28"/>
    </row>
    <row r="74" spans="2:7" ht="15">
      <c r="B74" s="68" t="s">
        <v>14</v>
      </c>
      <c r="C74" s="69">
        <v>31</v>
      </c>
      <c r="D74" s="46"/>
      <c r="E74" s="46"/>
      <c r="F74" s="46"/>
      <c r="G74" s="28"/>
    </row>
    <row r="75" spans="2:7" ht="15.75" thickBot="1">
      <c r="B75" s="70" t="s">
        <v>15</v>
      </c>
      <c r="C75" s="71">
        <v>2</v>
      </c>
      <c r="D75" s="46"/>
      <c r="E75" s="46"/>
      <c r="F75" s="46"/>
      <c r="G75" s="28"/>
    </row>
    <row r="76" spans="2:7" ht="27.75" customHeight="1">
      <c r="D76" s="46"/>
      <c r="E76" s="46"/>
      <c r="F76" s="46"/>
      <c r="G76" s="28"/>
    </row>
    <row r="77" spans="2:7" ht="15">
      <c r="D77" s="46"/>
      <c r="E77" s="46"/>
      <c r="F77" s="46"/>
      <c r="G77" s="28"/>
    </row>
    <row r="78" spans="2:7" ht="15"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.75">
      <c r="B81" s="46"/>
      <c r="C81" s="46"/>
      <c r="D81" s="46"/>
      <c r="E81" s="46"/>
      <c r="F81" s="46"/>
      <c r="G81" s="47"/>
    </row>
    <row r="82" spans="2:7" ht="15.75">
      <c r="B82" s="46"/>
      <c r="C82" s="46"/>
      <c r="D82" s="46"/>
      <c r="E82" s="46"/>
      <c r="F82" s="46"/>
      <c r="G82" s="26"/>
    </row>
    <row r="83" spans="2:7" ht="15">
      <c r="B83" s="46"/>
      <c r="C83" s="46"/>
      <c r="D83" s="46"/>
      <c r="E83" s="46"/>
      <c r="F83" s="46"/>
      <c r="G83" s="28"/>
    </row>
    <row r="84" spans="2:7" ht="15.75">
      <c r="B84" s="46"/>
      <c r="C84" s="46"/>
      <c r="D84" s="46"/>
      <c r="E84" s="46"/>
      <c r="F84" s="46"/>
      <c r="G84" s="26"/>
    </row>
    <row r="85" spans="2:7" ht="15">
      <c r="B85" s="46"/>
      <c r="C85" s="46"/>
      <c r="D85" s="46"/>
      <c r="E85" s="46"/>
      <c r="F85" s="46"/>
      <c r="G85" s="28"/>
    </row>
    <row r="86" spans="2:7" ht="15">
      <c r="D86" s="46"/>
      <c r="E86" s="46"/>
      <c r="F86" s="46"/>
      <c r="G86" s="28"/>
    </row>
    <row r="87" spans="2:7" ht="15">
      <c r="D87" s="46"/>
      <c r="E87" s="46"/>
      <c r="F87" s="46"/>
      <c r="G87" s="28"/>
    </row>
    <row r="88" spans="2:7">
      <c r="D88" s="46"/>
      <c r="E88" s="46"/>
      <c r="F88" s="46"/>
      <c r="G88" s="30"/>
    </row>
    <row r="89" spans="2:7">
      <c r="D89" s="46"/>
      <c r="E89" s="46"/>
      <c r="F89" s="46"/>
      <c r="G89" s="30"/>
    </row>
    <row r="90" spans="2:7" ht="15.75">
      <c r="D90" s="46"/>
      <c r="E90" s="46"/>
      <c r="F90" s="46"/>
      <c r="G90" s="31"/>
    </row>
    <row r="91" spans="2:7">
      <c r="D91" s="46"/>
      <c r="E91" s="46"/>
      <c r="F91" s="46"/>
      <c r="G91" s="32"/>
    </row>
    <row r="92" spans="2:7" ht="15">
      <c r="D92" s="46"/>
      <c r="E92" s="46"/>
      <c r="F92" s="46"/>
      <c r="G92" s="33"/>
    </row>
    <row r="93" spans="2:7" ht="15">
      <c r="D93" s="46"/>
      <c r="E93" s="46"/>
      <c r="F93" s="46"/>
      <c r="G93" s="28"/>
    </row>
    <row r="94" spans="2:7" ht="15">
      <c r="G94" s="28"/>
    </row>
    <row r="95" spans="2:7" ht="15">
      <c r="G95" s="28"/>
    </row>
    <row r="96" spans="2:7" ht="15">
      <c r="G96" s="28"/>
    </row>
    <row r="97" spans="7:7" ht="15">
      <c r="G97" s="28"/>
    </row>
    <row r="98" spans="7:7" ht="15.75">
      <c r="G98" s="26"/>
    </row>
    <row r="99" spans="7:7" ht="15">
      <c r="G99" s="28"/>
    </row>
    <row r="100" spans="7:7" ht="15">
      <c r="G100" s="28"/>
    </row>
    <row r="101" spans="7:7" ht="15">
      <c r="G101" s="28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zoomScaleNormal="100" workbookViewId="0">
      <selection activeCell="K12" sqref="K12"/>
    </sheetView>
  </sheetViews>
  <sheetFormatPr baseColWidth="10" defaultRowHeight="12.75"/>
  <cols>
    <col min="1" max="1" width="4.7109375" style="19" customWidth="1"/>
    <col min="2" max="2" width="67.2851562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>
      <c r="B3" s="257" t="s">
        <v>155</v>
      </c>
      <c r="C3" s="257"/>
    </row>
    <row r="4" spans="2:7" ht="26.25">
      <c r="B4" s="257"/>
      <c r="C4" s="257"/>
    </row>
    <row r="5" spans="2:7" ht="12.75" customHeight="1">
      <c r="B5" s="257"/>
      <c r="C5" s="257"/>
      <c r="D5" s="268"/>
      <c r="E5" s="268"/>
      <c r="F5" s="268"/>
      <c r="G5" s="268"/>
    </row>
    <row r="6" spans="2:7" ht="12.75" customHeight="1">
      <c r="D6" s="268"/>
      <c r="E6" s="268"/>
      <c r="F6" s="268"/>
      <c r="G6" s="268"/>
    </row>
    <row r="7" spans="2:7" ht="12.75" hidden="1" customHeight="1">
      <c r="D7" s="268"/>
      <c r="E7" s="268"/>
      <c r="F7" s="268"/>
      <c r="G7" s="268"/>
    </row>
    <row r="8" spans="2:7" ht="1.5" hidden="1" customHeight="1"/>
    <row r="9" spans="2:7" ht="14.25" customHeight="1"/>
    <row r="10" spans="2:7" ht="3" customHeight="1">
      <c r="B10" s="109"/>
      <c r="C10" s="110"/>
    </row>
    <row r="11" spans="2:7" ht="36" customHeight="1">
      <c r="B11" s="259" t="s">
        <v>84</v>
      </c>
      <c r="C11" s="260" t="s">
        <v>85</v>
      </c>
    </row>
    <row r="12" spans="2:7" ht="27.95" customHeight="1">
      <c r="B12" s="49" t="s">
        <v>86</v>
      </c>
      <c r="C12" s="50">
        <v>475</v>
      </c>
    </row>
    <row r="13" spans="2:7" ht="27.95" customHeight="1">
      <c r="B13" s="49" t="s">
        <v>87</v>
      </c>
      <c r="C13" s="50">
        <v>413</v>
      </c>
    </row>
    <row r="14" spans="2:7" ht="27.95" customHeight="1">
      <c r="B14" s="49" t="s">
        <v>88</v>
      </c>
      <c r="C14" s="50">
        <v>387</v>
      </c>
    </row>
    <row r="15" spans="2:7" ht="27.95" customHeight="1">
      <c r="B15" s="49" t="s">
        <v>89</v>
      </c>
      <c r="C15" s="50">
        <v>0</v>
      </c>
    </row>
    <row r="16" spans="2:7" ht="27.95" customHeight="1">
      <c r="B16" s="49" t="s">
        <v>90</v>
      </c>
      <c r="C16" s="50">
        <v>171</v>
      </c>
    </row>
    <row r="17" spans="2:3" ht="27.95" customHeight="1" thickBot="1">
      <c r="B17" s="51" t="s">
        <v>91</v>
      </c>
      <c r="C17" s="52">
        <v>40</v>
      </c>
    </row>
    <row r="18" spans="2:3" ht="4.5" customHeight="1" thickBot="1">
      <c r="B18" s="163"/>
      <c r="C18" s="164"/>
    </row>
    <row r="19" spans="2:3" ht="33.75" customHeight="1" thickBot="1">
      <c r="B19" s="263" t="s">
        <v>104</v>
      </c>
      <c r="C19" s="264" t="s">
        <v>212</v>
      </c>
    </row>
    <row r="20" spans="2:3" ht="3.75" customHeight="1" thickBot="1">
      <c r="B20" s="165"/>
      <c r="C20" s="166"/>
    </row>
    <row r="21" spans="2:3" ht="27.95" customHeight="1">
      <c r="B21" s="53" t="s">
        <v>92</v>
      </c>
      <c r="C21" s="54" t="s">
        <v>85</v>
      </c>
    </row>
    <row r="22" spans="2:3" ht="27.95" customHeight="1">
      <c r="B22" s="49" t="s">
        <v>93</v>
      </c>
      <c r="C22" s="55">
        <v>518</v>
      </c>
    </row>
    <row r="23" spans="2:3" ht="27.95" customHeight="1">
      <c r="B23" s="49" t="s">
        <v>94</v>
      </c>
      <c r="C23" s="55"/>
    </row>
    <row r="24" spans="2:3" ht="27.95" customHeight="1">
      <c r="B24" s="60" t="s">
        <v>95</v>
      </c>
      <c r="C24" s="62">
        <v>61</v>
      </c>
    </row>
    <row r="25" spans="2:3" ht="27.95" customHeight="1">
      <c r="B25" s="61" t="s">
        <v>96</v>
      </c>
      <c r="C25" s="63">
        <v>0</v>
      </c>
    </row>
    <row r="26" spans="2:3" ht="27.95" customHeight="1">
      <c r="B26" s="61" t="s">
        <v>97</v>
      </c>
      <c r="C26" s="63">
        <v>4</v>
      </c>
    </row>
    <row r="27" spans="2:3" ht="27.95" customHeight="1">
      <c r="B27" s="61" t="s">
        <v>98</v>
      </c>
      <c r="C27" s="63">
        <v>0</v>
      </c>
    </row>
    <row r="28" spans="2:3" ht="27.95" customHeight="1">
      <c r="B28" s="61" t="s">
        <v>129</v>
      </c>
      <c r="C28" s="63">
        <v>1</v>
      </c>
    </row>
    <row r="29" spans="2:3" ht="32.25" customHeight="1" thickBot="1">
      <c r="B29" s="261"/>
      <c r="C29" s="262"/>
    </row>
    <row r="30" spans="2:3" ht="10.5" customHeight="1" thickBot="1">
      <c r="B30" s="167"/>
      <c r="C30" s="168"/>
    </row>
    <row r="31" spans="2:3" ht="22.5" customHeight="1" thickBot="1">
      <c r="B31" s="56" t="s">
        <v>116</v>
      </c>
      <c r="C31" s="57">
        <f>C22+C24+C26+C27+C28+C23+C25</f>
        <v>584</v>
      </c>
    </row>
    <row r="32" spans="2:3" ht="17.25" customHeight="1" thickBot="1">
      <c r="B32" s="169"/>
      <c r="C32" s="170"/>
    </row>
    <row r="33" spans="2:3" ht="25.5" customHeight="1" thickBot="1">
      <c r="B33" s="263" t="s">
        <v>103</v>
      </c>
      <c r="C33" s="265" t="s">
        <v>211</v>
      </c>
    </row>
    <row r="34" spans="2:3" ht="15.75" customHeight="1" thickBot="1">
      <c r="B34" s="171"/>
      <c r="C34" s="166"/>
    </row>
    <row r="35" spans="2:3" ht="19.5" customHeight="1">
      <c r="B35" s="266" t="s">
        <v>99</v>
      </c>
      <c r="C35" s="267" t="s">
        <v>17</v>
      </c>
    </row>
    <row r="36" spans="2:3" ht="27.95" customHeight="1">
      <c r="B36" s="49" t="s">
        <v>100</v>
      </c>
      <c r="C36" s="50">
        <v>98</v>
      </c>
    </row>
    <row r="37" spans="2:3" ht="25.5" customHeight="1">
      <c r="B37" s="49" t="s">
        <v>101</v>
      </c>
      <c r="C37" s="50">
        <v>130</v>
      </c>
    </row>
    <row r="38" spans="2:3" ht="24.75" customHeight="1" thickBot="1">
      <c r="B38" s="51" t="s">
        <v>102</v>
      </c>
      <c r="C38" s="52">
        <v>75</v>
      </c>
    </row>
    <row r="39" spans="2:3" ht="12.75" customHeight="1" thickBot="1">
      <c r="B39" s="167"/>
      <c r="C39" s="168"/>
    </row>
    <row r="40" spans="2:3" ht="30" customHeight="1" thickBot="1">
      <c r="B40" s="56" t="s">
        <v>5</v>
      </c>
      <c r="C40" s="172">
        <f>SUM(C36:C39)</f>
        <v>303</v>
      </c>
    </row>
    <row r="41" spans="2:3" ht="27.95" customHeight="1">
      <c r="B41" s="21"/>
      <c r="C41" s="22"/>
    </row>
    <row r="42" spans="2:3" ht="27.95" customHeight="1">
      <c r="B42" s="24"/>
      <c r="C42" s="23"/>
    </row>
    <row r="43" spans="2:3" ht="27.95" customHeight="1">
      <c r="B43" s="25"/>
      <c r="C43" s="25"/>
    </row>
    <row r="44" spans="2:3" ht="27.95" customHeight="1">
      <c r="B44" s="27"/>
      <c r="C44" s="28"/>
    </row>
    <row r="45" spans="2:3" ht="30.95" customHeight="1">
      <c r="B45" s="27"/>
      <c r="C45" s="28"/>
    </row>
    <row r="46" spans="2:3" ht="30.95" customHeight="1">
      <c r="B46" s="221"/>
      <c r="C46" s="28"/>
    </row>
    <row r="47" spans="2:3" ht="30.95" customHeight="1">
      <c r="B47" s="381"/>
      <c r="C47" s="381"/>
    </row>
    <row r="48" spans="2:3" ht="30.95" customHeight="1">
      <c r="B48" s="30"/>
      <c r="C48" s="30"/>
    </row>
    <row r="49" spans="2:3" ht="30.95" customHeight="1">
      <c r="B49" s="31"/>
      <c r="C49" s="31"/>
    </row>
    <row r="50" spans="2:3" ht="30.95" customHeight="1">
      <c r="B50" s="32"/>
      <c r="C50" s="32"/>
    </row>
    <row r="51" spans="2:3" ht="30.95" customHeight="1">
      <c r="B51" s="33"/>
      <c r="C51" s="33"/>
    </row>
    <row r="52" spans="2:3" ht="30.95" customHeight="1">
      <c r="B52" s="27"/>
      <c r="C52" s="28"/>
    </row>
    <row r="53" spans="2:3" ht="30.95" customHeight="1">
      <c r="B53" s="27"/>
      <c r="C53" s="28"/>
    </row>
    <row r="54" spans="2:3" ht="30.95" customHeight="1">
      <c r="B54" s="27"/>
      <c r="C54" s="28"/>
    </row>
    <row r="55" spans="2:3" ht="30.95" customHeight="1">
      <c r="B55" s="27"/>
      <c r="C55" s="28"/>
    </row>
    <row r="56" spans="2:3" ht="30.95" customHeight="1">
      <c r="B56" s="27"/>
      <c r="C56" s="28"/>
    </row>
    <row r="57" spans="2:3" ht="30.95" customHeight="1">
      <c r="B57" s="34"/>
      <c r="C57" s="26"/>
    </row>
    <row r="58" spans="2:3" ht="30.95" customHeight="1">
      <c r="B58" s="27"/>
      <c r="C58" s="28"/>
    </row>
    <row r="59" spans="2:3" ht="30.95" customHeight="1">
      <c r="B59" s="27"/>
      <c r="C59" s="28"/>
    </row>
    <row r="60" spans="2:3" ht="30.95" customHeight="1">
      <c r="B60" s="29"/>
      <c r="C60" s="28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9"/>
  <sheetViews>
    <sheetView showGridLines="0" tabSelected="1" view="pageLayout" zoomScale="75" zoomScaleNormal="50" zoomScaleSheetLayoutView="75" zoomScalePageLayoutView="75" workbookViewId="0">
      <selection activeCell="K12" sqref="K12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83" t="s">
        <v>157</v>
      </c>
      <c r="C4" s="383"/>
      <c r="D4" s="383"/>
      <c r="E4" s="383"/>
      <c r="F4" s="383"/>
      <c r="G4" s="383"/>
      <c r="H4" s="383"/>
      <c r="I4" s="383"/>
      <c r="J4" s="383"/>
      <c r="K4" s="383"/>
    </row>
    <row r="5" spans="2:16">
      <c r="B5" s="383"/>
      <c r="C5" s="383"/>
      <c r="D5" s="383"/>
      <c r="E5" s="383"/>
      <c r="F5" s="383"/>
      <c r="G5" s="383"/>
      <c r="H5" s="383"/>
      <c r="I5" s="383"/>
      <c r="J5" s="383"/>
      <c r="K5" s="383"/>
    </row>
    <row r="9" spans="2:16" ht="30.75" customHeigh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>
      <c r="B11" s="5"/>
      <c r="C11" s="5"/>
    </row>
    <row r="12" spans="2:16" ht="36" customHeight="1">
      <c r="B12" s="16" t="s">
        <v>0</v>
      </c>
      <c r="C12" s="111" t="s">
        <v>32</v>
      </c>
      <c r="E12" s="185">
        <v>100</v>
      </c>
    </row>
    <row r="13" spans="2:16" ht="36" customHeight="1">
      <c r="B13" s="173" t="s">
        <v>156</v>
      </c>
      <c r="C13" s="174">
        <v>410</v>
      </c>
    </row>
    <row r="14" spans="2:16" ht="30.95" customHeight="1">
      <c r="B14" s="175" t="s">
        <v>171</v>
      </c>
      <c r="C14" s="312">
        <v>351</v>
      </c>
    </row>
    <row r="15" spans="2:16" ht="12.75" customHeight="1" thickBot="1">
      <c r="B15" s="176"/>
      <c r="C15" s="174"/>
      <c r="D15" s="7"/>
    </row>
    <row r="16" spans="2:16" ht="60" customHeight="1" thickTop="1">
      <c r="B16" s="177" t="s">
        <v>23</v>
      </c>
      <c r="C16" s="178">
        <f>(C13*E12/C14)-100</f>
        <v>16.809116809116816</v>
      </c>
    </row>
    <row r="21" spans="2:3" ht="15.75" thickBot="1"/>
    <row r="22" spans="2:3">
      <c r="B22" s="86" t="s">
        <v>119</v>
      </c>
      <c r="C22" s="90">
        <v>155</v>
      </c>
    </row>
    <row r="23" spans="2:3">
      <c r="B23" s="87" t="s">
        <v>130</v>
      </c>
      <c r="C23" s="91">
        <v>196</v>
      </c>
    </row>
    <row r="24" spans="2:3">
      <c r="B24" s="87" t="s">
        <v>120</v>
      </c>
      <c r="C24" s="91"/>
    </row>
    <row r="25" spans="2:3" ht="15.75" thickBot="1">
      <c r="B25" s="88" t="s">
        <v>128</v>
      </c>
      <c r="C25" s="92"/>
    </row>
    <row r="26" spans="2:3">
      <c r="C26" s="9">
        <f>SUM(C22:C25)</f>
        <v>351</v>
      </c>
    </row>
    <row r="38" spans="1:11" ht="33.75" customHeight="1"/>
    <row r="44" spans="1:11">
      <c r="A44" s="382" t="s">
        <v>142</v>
      </c>
      <c r="B44" s="382"/>
      <c r="C44" s="382"/>
      <c r="D44" s="382"/>
      <c r="E44" s="382"/>
      <c r="F44" s="382"/>
      <c r="G44" s="382"/>
      <c r="H44" s="382"/>
    </row>
    <row r="45" spans="1:11">
      <c r="A45" s="382"/>
      <c r="B45" s="382"/>
      <c r="C45" s="382"/>
      <c r="D45" s="382"/>
      <c r="E45" s="382"/>
      <c r="F45" s="382"/>
      <c r="G45" s="382"/>
      <c r="H45" s="382"/>
    </row>
    <row r="46" spans="1:11">
      <c r="A46" s="382"/>
      <c r="B46" s="382"/>
      <c r="C46" s="382"/>
      <c r="D46" s="382"/>
      <c r="E46" s="382"/>
      <c r="F46" s="382"/>
      <c r="G46" s="382"/>
      <c r="H46" s="382"/>
    </row>
    <row r="48" spans="1:11" ht="15" customHeight="1">
      <c r="C48" s="269"/>
      <c r="D48" s="269"/>
      <c r="E48" s="269"/>
      <c r="F48" s="269"/>
      <c r="G48" s="269"/>
      <c r="H48" s="269"/>
      <c r="I48" s="269"/>
      <c r="J48" s="269"/>
      <c r="K48" s="269"/>
    </row>
    <row r="49" spans="2:11" ht="15" customHeight="1">
      <c r="C49" s="269"/>
      <c r="D49" s="269"/>
      <c r="E49" s="269"/>
      <c r="F49" s="269"/>
      <c r="G49" s="269"/>
      <c r="H49" s="269"/>
      <c r="I49" s="269"/>
      <c r="J49" s="269"/>
      <c r="K49" s="269"/>
    </row>
    <row r="50" spans="2:11" ht="15" customHeight="1">
      <c r="C50" s="269"/>
      <c r="D50" s="269"/>
      <c r="E50" s="269"/>
      <c r="F50" s="269"/>
      <c r="G50" s="269"/>
      <c r="H50" s="269"/>
      <c r="I50" s="269"/>
      <c r="J50" s="269"/>
      <c r="K50" s="269"/>
    </row>
    <row r="53" spans="2:11" ht="18">
      <c r="C53" s="222" t="s">
        <v>162</v>
      </c>
    </row>
    <row r="54" spans="2:11" ht="15.75" thickBot="1"/>
    <row r="55" spans="2:11" ht="18">
      <c r="B55" s="224" t="s">
        <v>143</v>
      </c>
      <c r="C55" s="225">
        <v>330</v>
      </c>
    </row>
    <row r="56" spans="2:11" ht="18">
      <c r="B56" s="226"/>
      <c r="C56" s="227"/>
    </row>
    <row r="57" spans="2:11" ht="18">
      <c r="B57" s="226" t="s">
        <v>144</v>
      </c>
      <c r="C57" s="227">
        <v>238</v>
      </c>
    </row>
    <row r="58" spans="2:11" ht="18">
      <c r="B58" s="226"/>
      <c r="C58" s="227"/>
    </row>
    <row r="59" spans="2:11" ht="18.75" thickBot="1">
      <c r="B59" s="228" t="s">
        <v>145</v>
      </c>
      <c r="C59" s="229">
        <v>17</v>
      </c>
    </row>
    <row r="60" spans="2:11" ht="18">
      <c r="B60" s="222"/>
      <c r="C60" s="222"/>
    </row>
    <row r="61" spans="2:11">
      <c r="B61" s="383" t="s">
        <v>95</v>
      </c>
      <c r="C61" s="383"/>
      <c r="D61" s="383"/>
      <c r="E61" s="383"/>
      <c r="F61" s="383"/>
      <c r="G61" s="383"/>
      <c r="H61" s="383"/>
      <c r="I61" s="383"/>
    </row>
    <row r="62" spans="2:11" ht="15" customHeight="1">
      <c r="B62" s="383"/>
      <c r="C62" s="383"/>
      <c r="D62" s="383"/>
      <c r="E62" s="383"/>
      <c r="F62" s="383"/>
      <c r="G62" s="383"/>
      <c r="H62" s="383"/>
      <c r="I62" s="383"/>
      <c r="J62" s="269"/>
      <c r="K62" s="269"/>
    </row>
    <row r="63" spans="2:11" ht="15" customHeight="1">
      <c r="C63" s="269"/>
      <c r="D63" s="269"/>
      <c r="E63" s="269"/>
      <c r="F63" s="269"/>
      <c r="G63" s="269"/>
      <c r="H63" s="269"/>
      <c r="I63" s="269"/>
      <c r="J63" s="269"/>
      <c r="K63" s="269"/>
    </row>
    <row r="64" spans="2:11" ht="18">
      <c r="C64" s="231" t="s">
        <v>162</v>
      </c>
      <c r="H64" s="384" t="s">
        <v>172</v>
      </c>
      <c r="I64" s="384"/>
      <c r="J64" s="324">
        <v>23</v>
      </c>
    </row>
    <row r="65" spans="2:10" ht="2.25" customHeight="1">
      <c r="H65" s="384"/>
      <c r="I65" s="384"/>
      <c r="J65" s="324"/>
    </row>
    <row r="66" spans="2:10" ht="18">
      <c r="B66" s="230" t="s">
        <v>95</v>
      </c>
      <c r="C66" s="223">
        <v>61</v>
      </c>
      <c r="H66" s="324"/>
      <c r="I66" s="324"/>
      <c r="J66" s="324"/>
    </row>
    <row r="67" spans="2:10" ht="18">
      <c r="B67" s="230"/>
      <c r="C67" s="223"/>
      <c r="H67" s="384" t="s">
        <v>173</v>
      </c>
      <c r="I67" s="384"/>
      <c r="J67" s="324">
        <v>38</v>
      </c>
    </row>
    <row r="68" spans="2:10" ht="18">
      <c r="B68" s="230" t="s">
        <v>146</v>
      </c>
      <c r="C68" s="223">
        <v>0</v>
      </c>
      <c r="H68" s="324"/>
      <c r="I68" s="324"/>
      <c r="J68" s="324"/>
    </row>
    <row r="69" spans="2:10" ht="18">
      <c r="B69" s="230"/>
      <c r="C69" s="223"/>
    </row>
    <row r="70" spans="2:10" ht="18">
      <c r="B70" s="230" t="s">
        <v>147</v>
      </c>
      <c r="C70" s="223">
        <v>31</v>
      </c>
    </row>
    <row r="71" spans="2:10" ht="18">
      <c r="B71" s="230"/>
      <c r="C71" s="223"/>
    </row>
    <row r="72" spans="2:10" ht="18">
      <c r="B72" s="230" t="s">
        <v>148</v>
      </c>
      <c r="C72" s="223">
        <v>7</v>
      </c>
    </row>
    <row r="73" spans="2:10" ht="18">
      <c r="B73" s="230"/>
      <c r="C73" s="223"/>
    </row>
    <row r="74" spans="2:10" ht="18">
      <c r="B74" s="230" t="s">
        <v>143</v>
      </c>
      <c r="C74" s="223"/>
    </row>
    <row r="75" spans="2:10" ht="18">
      <c r="B75" s="230"/>
      <c r="C75" s="223"/>
    </row>
    <row r="76" spans="2:10" ht="18">
      <c r="B76" s="230" t="s">
        <v>144</v>
      </c>
      <c r="C76" s="223"/>
    </row>
    <row r="77" spans="2:10" ht="18">
      <c r="B77" s="230"/>
      <c r="C77" s="223"/>
    </row>
    <row r="78" spans="2:10" ht="18">
      <c r="B78" s="230" t="s">
        <v>145</v>
      </c>
      <c r="C78" s="223">
        <v>23</v>
      </c>
    </row>
    <row r="79" spans="2:10" ht="18">
      <c r="B79" s="230"/>
      <c r="C79" s="223"/>
    </row>
  </sheetData>
  <mergeCells count="5">
    <mergeCell ref="A44:H46"/>
    <mergeCell ref="B4:K5"/>
    <mergeCell ref="B61:I62"/>
    <mergeCell ref="H64:I65"/>
    <mergeCell ref="H67:I67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ÁREA MEDICA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2023-05-06T19:14:07Z</cp:lastPrinted>
  <dcterms:created xsi:type="dcterms:W3CDTF">2014-01-30T18:25:03Z</dcterms:created>
  <dcterms:modified xsi:type="dcterms:W3CDTF">2023-05-06T19:14:40Z</dcterms:modified>
</cp:coreProperties>
</file>